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30" yWindow="-15" windowWidth="10275" windowHeight="8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<sst xmlns="http://schemas.openxmlformats.org/spreadsheetml/2006/main" count="2857" uniqueCount="632">
  <si>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</si>
  <si>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</si>
  <si>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</si>
  <si>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</si>
  <si>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</si>
  <si>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</si>
  <si>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</si>
  <si>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</si>
  <si>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</si>
  <si>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</si>
  <si>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</si>
  <si>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</si>
  <si>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</si>
  <si>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</si>
  <si>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</si>
  <si>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</si>
  <si>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</si>
  <si>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</si>
  <si>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</si>
  <si>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</si>
  <si>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</si>
  <si>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</si>
  <si>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</si>
  <si>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</si>
  <si>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</si>
  <si>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</si>
  <si>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</si>
  <si>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</si>
  <si>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</si>
  <si>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</si>
  <si>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</si>
  <si>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</si>
  <si>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</si>
  <si>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</si>
  <si>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</si>
  <si>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</si>
  <si>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</si>
  <si>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</si>
  <si>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</si>
  <si>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</si>
  <si>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</si>
  <si>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</si>
  <si>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</si>
  <si>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</si>
  <si>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</si>
  <si>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</si>
  <si>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</si>
  <si>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</si>
  <si>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</si>
  <si>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</si>
  <si>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</si>
  <si>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</si>
  <si>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</si>
  <si>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</si>
  <si>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</si>
  <si>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</si>
  <si>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</si>
  <si>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</si>
  <si>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</si>
  <si>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</si>
  <si>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</si>
  <si>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</si>
  <si>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</si>
  <si>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</si>
  <si>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</si>
  <si>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</si>
  <si>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</si>
  <si>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</si>
  <si>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</si>
  <si>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</si>
  <si>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</si>
  <si>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</si>
  <si>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</si>
  <si>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</si>
  <si>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</si>
  <si>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</si>
  <si>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</si>
  <si>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</si>
  <si>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</si>
  <si>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</si>
  <si>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</si>
  <si>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</si>
  <si>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</si>
  <si>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</si>
  <si>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</si>
  <si>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</si>
  <si>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</si>
  <si>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</si>
  <si>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</si>
  <si>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</si>
  <si>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</si>
  <si>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</si>
  <si>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</si>
  <si>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</si>
  <si>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</si>
  <si>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</si>
  <si>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</si>
  <si>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</si>
  <si>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</si>
  <si>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</si>
  <si>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</si>
  <si>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</si>
  <si>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</si>
  <si>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</si>
  <si>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</si>
  <si>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</si>
  <si>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</si>
  <si>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</si>
  <si>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</si>
  <si>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</si>
  <si>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</si>
  <si>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</si>
  <si>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</si>
  <si>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</si>
  <si>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</si>
  <si>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</si>
  <si>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</si>
  <si>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</si>
  <si>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</si>
  <si>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</si>
  <si>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</si>
  <si>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</si>
  <si>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</si>
  <si>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</si>
  <si>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</si>
  <si>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</si>
  <si>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</si>
  <si>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</si>
  <si>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</si>
  <si>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</si>
  <si>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</si>
  <si>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</si>
  <si>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</si>
  <si>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</si>
  <si>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</si>
  <si>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</si>
  <si>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</si>
  <si>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</si>
  <si>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</si>
  <si>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</si>
  <si>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</si>
  <si>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</si>
  <si>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</si>
  <si>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</si>
  <si>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</si>
  <si>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</si>
  <si>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</si>
  <si>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</si>
  <si>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</si>
  <si>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</si>
  <si>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</si>
  <si>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</si>
  <si>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</si>
  <si>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</si>
  <si>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</si>
  <si>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</si>
  <si>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</si>
  <si>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</si>
  <si>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</si>
  <si>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</si>
  <si>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</si>
  <si>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</si>
  <si>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</si>
  <si>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</si>
  <si>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</si>
  <si>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</si>
  <si>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</si>
  <si>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</si>
  <si>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</si>
  <si>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</si>
  <si>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</si>
  <si>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</si>
  <si>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</si>
  <si>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</si>
  <si>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</si>
  <si>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</si>
  <si>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</si>
  <si>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</si>
  <si>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</si>
  <si>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</si>
  <si>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</si>
  <si>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</si>
  <si>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</si>
  <si>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</si>
  <si>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</si>
  <si>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</si>
  <si>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</si>
  <si>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</si>
  <si>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</si>
  <si>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</si>
  <si>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</si>
  <si>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</si>
  <si>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</si>
  <si>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</si>
  <si>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</si>
  <si>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</si>
  <si>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</si>
  <si>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</si>
  <si>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</si>
  <si>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</si>
  <si>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</si>
  <si>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</si>
  <si>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</si>
  <si>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</si>
  <si>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</si>
  <si>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</si>
  <si>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</si>
  <si>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</si>
  <si>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</si>
  <si>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</si>
  <si>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</si>
  <si>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</si>
  <si>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</si>
  <si>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</si>
  <si>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</si>
  <si>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</si>
  <si>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</si>
  <si>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</si>
  <si>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</si>
  <si>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</si>
  <si>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</si>
  <si>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</si>
  <si>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</si>
  <si>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</si>
  <si>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</si>
  <si>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</si>
  <si>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</si>
  <si>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</si>
  <si>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</si>
  <si>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</si>
  <si>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</si>
  <si>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</si>
  <si>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</si>
  <si>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</si>
  <si>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</si>
  <si>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</si>
  <si>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</si>
  <si>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</si>
  <si>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</si>
  <si>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</si>
  <si>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</si>
  <si>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</si>
  <si>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</si>
  <si>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</si>
  <si>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</si>
  <si>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</si>
  <si>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</si>
  <si>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</si>
  <si>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</si>
  <si>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</si>
  <si>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</si>
  <si>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</si>
  <si>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</si>
  <si>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</si>
  <si>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</si>
  <si>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</si>
  <si>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</si>
  <si>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</si>
  <si>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</si>
  <si>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</si>
  <si>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</si>
  <si>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</si>
  <si>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</si>
  <si>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</si>
  <si>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</si>
  <si>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</si>
  <si>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</si>
  <si>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</si>
  <si>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</si>
  <si>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</si>
  <si>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</si>
  <si>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</si>
  <si>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</si>
  <si>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</si>
  <si>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</si>
  <si>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</si>
  <si>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</si>
  <si>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</si>
  <si>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</si>
  <si>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</si>
  <si>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</si>
  <si>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</si>
  <si>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</si>
  <si>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</si>
  <si>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</si>
  <si>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</si>
  <si>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</si>
  <si>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</si>
  <si>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</si>
  <si>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</si>
  <si>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</si>
  <si>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</si>
  <si>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</si>
  <si>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</si>
  <si>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</si>
  <si>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</si>
  <si>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</si>
  <si>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</si>
  <si>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</si>
  <si>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</si>
  <si>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</si>
  <si>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</si>
  <si>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</si>
  <si>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</si>
  <si>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</si>
  <si>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</si>
  <si>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</si>
  <si>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</si>
  <si>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</si>
  <si>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</si>
  <si>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</si>
  <si>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</si>
  <si>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</si>
  <si>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</si>
  <si>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</si>
  <si>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</si>
  <si>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</si>
  <si>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</si>
  <si>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</si>
  <si>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</si>
  <si>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</si>
  <si>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</si>
  <si>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</si>
  <si>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</si>
  <si>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</si>
  <si>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</si>
  <si>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</si>
  <si>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</si>
  <si>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</si>
  <si>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</si>
  <si>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</si>
  <si>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</si>
  <si>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</si>
  <si>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</si>
  <si>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</si>
  <si>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</si>
  <si>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</si>
  <si>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</si>
  <si>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</si>
  <si>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</si>
  <si>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</si>
  <si>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</si>
  <si>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</si>
  <si>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</si>
  <si>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</si>
  <si>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</si>
  <si>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</si>
  <si>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</si>
  <si>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</si>
  <si>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</si>
  <si>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</si>
  <si>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</si>
  <si>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</si>
  <si>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</si>
  <si>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</si>
  <si>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</si>
  <si>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</si>
  <si>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</si>
  <si>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</si>
  <si>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</si>
  <si>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</si>
  <si>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</si>
  <si>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</si>
  <si>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</si>
  <si>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</si>
  <si>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</si>
  <si>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</si>
  <si>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</si>
  <si>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</si>
  <si>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</si>
  <si>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</si>
  <si>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</si>
  <si>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</si>
  <si>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</si>
  <si>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</si>
  <si>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</si>
  <si>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</si>
  <si>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</si>
  <si>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</si>
  <si>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</si>
  <si>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</si>
  <si>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</si>
  <si>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</si>
  <si>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</si>
  <si>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</si>
  <si>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</si>
  <si>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</si>
  <si>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</si>
  <si>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</si>
  <si>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</si>
  <si>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</si>
  <si>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</si>
  <si>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</si>
  <si>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</si>
  <si>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</si>
  <si>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</si>
  <si>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</si>
  <si>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</si>
  <si>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</si>
  <si>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</si>
  <si>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</si>
  <si>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</si>
  <si>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</si>
  <si>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</si>
  <si>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</si>
  <si>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</si>
  <si>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</si>
  <si>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</si>
  <si>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</si>
  <si>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</si>
  <si>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</si>
  <si>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</si>
  <si>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</si>
  <si>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</si>
  <si>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</si>
  <si>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</si>
  <si>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</si>
  <si>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</si>
  <si>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</si>
  <si>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</si>
  <si>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</si>
  <si>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</si>
  <si>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</si>
  <si>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</si>
  <si>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</si>
  <si>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</si>
  <si>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</si>
  <si>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</si>
  <si>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</si>
  <si>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</si>
  <si>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</si>
  <si>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</si>
  <si>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</si>
  <si>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</si>
  <si>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</si>
  <si>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</si>
  <si>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</si>
  <si>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</si>
  <si>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</si>
  <si>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</si>
  <si>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</si>
  <si>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</si>
  <si>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</si>
  <si>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</si>
  <si>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</si>
  <si>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</si>
  <si>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</si>
  <si>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</si>
  <si>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</si>
  <si>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</si>
  <si>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</si>
  <si>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</si>
  <si>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</si>
  <si>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</si>
  <si>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</si>
  <si>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</si>
  <si>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</si>
  <si>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</si>
  <si>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</si>
  <si>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</si>
  <si>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</si>
  <si>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</si>
  <si>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</si>
  <si>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</si>
  <si>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</si>
  <si>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</si>
  <si>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</si>
  <si>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</si>
  <si>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</si>
  <si>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</si>
  <si>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</si>
  <si>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</si>
  <si>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</si>
  <si>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</si>
  <si>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</si>
  <si>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</si>
  <si>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</si>
  <si>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</si>
  <si>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</si>
  <si>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</si>
  <si>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</si>
  <si>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</si>
  <si>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</si>
  <si>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</si>
  <si>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</si>
  <si>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</si>
  <si>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</si>
  <si>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</si>
  <si>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</si>
  <si>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</si>
  <si>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</si>
  <si>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</si>
  <si>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</si>
  <si>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</si>
  <si>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</si>
  <si>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</si>
  <si>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</si>
  <si>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</si>
  <si>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</si>
  <si>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</si>
  <si>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</si>
  <si>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</si>
  <si>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</si>
  <si>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</si>
  <si>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</si>
  <si>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</si>
  <si>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</si>
  <si>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</si>
  <si>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</si>
  <si>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</si>
  <si>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</si>
  <si>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</si>
  <si>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</si>
  <si>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</si>
  <si>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</si>
  <si>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</si>
  <si>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</si>
  <si>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</si>
  <si>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</si>
  <si>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</si>
  <si>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</si>
  <si>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</si>
  <si>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</si>
  <si>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</si>
  <si>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</si>
  <si>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</si>
  <si>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</si>
  <si>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</si>
  <si>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</si>
  <si>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</si>
  <si>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</si>
  <si>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</si>
  <si>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</si>
  <si>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</si>
  <si>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</si>
  <si>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</si>
  <si>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</si>
  <si>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</si>
  <si>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</si>
  <si>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</si>
  <si>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</si>
  <si>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</si>
  <si>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</si>
  <si>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</si>
  <si>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</si>
  <si>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phoneticPr fontId="5"/>
  </si>
  <si>
    <t>金融分野におけるサイバーセキュリティ対策向上</t>
    <phoneticPr fontId="5"/>
  </si>
  <si>
    <t>政策課サイバーセキュリティ対策企画調整室</t>
    <phoneticPr fontId="5"/>
  </si>
  <si>
    <t>鈴木　啓嗣</t>
    <phoneticPr fontId="5"/>
  </si>
  <si>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</si>
  <si>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t>
  </si>
  <si>
    <t>演習に参加した金融機関数</t>
    <phoneticPr fontId="5"/>
  </si>
  <si>
    <t>件数</t>
    <rPh sb="0" eb="2">
      <t>ケンスウ</t>
    </rPh>
    <phoneticPr fontId="5"/>
  </si>
  <si>
    <t>-</t>
    <phoneticPr fontId="5"/>
  </si>
  <si>
    <t>-</t>
    <phoneticPr fontId="5"/>
  </si>
  <si>
    <t>金融業界横断的なサイバーセキュリティ演習の実施件数</t>
    <phoneticPr fontId="5"/>
  </si>
  <si>
    <t>-</t>
    <phoneticPr fontId="5"/>
  </si>
  <si>
    <t>-</t>
    <phoneticPr fontId="5"/>
  </si>
  <si>
    <t>金融機関に求めるべきサイバーセキュリティ対策や各国の先進的取組み状況調査の実施件数</t>
    <phoneticPr fontId="5"/>
  </si>
  <si>
    <t>-</t>
    <phoneticPr fontId="5"/>
  </si>
  <si>
    <t>執行額／演習参加件数　　　　　　　　　　　　　　</t>
    <rPh sb="0" eb="2">
      <t>シッコウ</t>
    </rPh>
    <rPh sb="2" eb="3">
      <t>ガク</t>
    </rPh>
    <rPh sb="4" eb="6">
      <t>エンシュウ</t>
    </rPh>
    <rPh sb="6" eb="8">
      <t>サンカ</t>
    </rPh>
    <rPh sb="8" eb="10">
      <t>ケンスウ</t>
    </rPh>
    <phoneticPr fontId="5"/>
  </si>
  <si>
    <t>執行額／調査件数　</t>
    <rPh sb="0" eb="2">
      <t>シッコウ</t>
    </rPh>
    <rPh sb="2" eb="3">
      <t>ガク</t>
    </rPh>
    <rPh sb="4" eb="6">
      <t>チョウサ</t>
    </rPh>
    <rPh sb="6" eb="8">
      <t>ケンスウ</t>
    </rPh>
    <phoneticPr fontId="5"/>
  </si>
  <si>
    <t>百万円</t>
    <rPh sb="0" eb="3">
      <t>ヒャクマンエン</t>
    </rPh>
    <phoneticPr fontId="5"/>
  </si>
  <si>
    <t>　　百万円/件</t>
    <rPh sb="2" eb="5">
      <t>ヒャクマンエン</t>
    </rPh>
    <rPh sb="6" eb="7">
      <t>ケン</t>
    </rPh>
    <phoneticPr fontId="5"/>
  </si>
  <si>
    <t>6.5/1</t>
    <phoneticPr fontId="5"/>
  </si>
  <si>
    <t>5.3/1</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</si>
  <si>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</si>
  <si>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</si>
  <si>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</si>
  <si>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</si>
  <si>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委員手当</t>
    <rPh sb="0" eb="2">
      <t>イイン</t>
    </rPh>
    <rPh sb="2" eb="4">
      <t>テアテ</t>
    </rPh>
    <phoneticPr fontId="5"/>
  </si>
  <si>
    <t>-</t>
    <phoneticPr fontId="5"/>
  </si>
  <si>
    <t>-</t>
    <phoneticPr fontId="5"/>
  </si>
  <si>
    <t>新28-1</t>
    <rPh sb="0" eb="1">
      <t>シン</t>
    </rPh>
    <phoneticPr fontId="5"/>
  </si>
  <si>
    <t>金融政策推進業務庁費</t>
    <rPh sb="0" eb="2">
      <t>キンユウ</t>
    </rPh>
    <rPh sb="2" eb="4">
      <t>セイサク</t>
    </rPh>
    <rPh sb="4" eb="6">
      <t>スイシン</t>
    </rPh>
    <rPh sb="6" eb="9">
      <t>ギョウムチョウ</t>
    </rPh>
    <rPh sb="9" eb="10">
      <t>ヒ</t>
    </rPh>
    <phoneticPr fontId="5"/>
  </si>
  <si>
    <t>㈱NTTデータ経営研究所</t>
    <rPh sb="7" eb="9">
      <t>ケイエイ</t>
    </rPh>
    <rPh sb="9" eb="12">
      <t>ケンキュウジョ</t>
    </rPh>
    <phoneticPr fontId="5"/>
  </si>
  <si>
    <t>調査業務等に関する費用</t>
    <rPh sb="0" eb="2">
      <t>チョウサ</t>
    </rPh>
    <rPh sb="2" eb="4">
      <t>ギョウム</t>
    </rPh>
    <rPh sb="4" eb="5">
      <t>トウ</t>
    </rPh>
    <rPh sb="6" eb="7">
      <t>カン</t>
    </rPh>
    <rPh sb="9" eb="11">
      <t>ヒヨウ</t>
    </rPh>
    <phoneticPr fontId="5"/>
  </si>
  <si>
    <t>-</t>
    <phoneticPr fontId="5"/>
  </si>
  <si>
    <t>-</t>
    <phoneticPr fontId="5"/>
  </si>
  <si>
    <t>-</t>
    <phoneticPr fontId="5"/>
  </si>
  <si>
    <t>無</t>
  </si>
  <si>
    <t>入札を行う等、コストの削減を図っている。</t>
    <phoneticPr fontId="5"/>
  </si>
  <si>
    <t>‐</t>
  </si>
  <si>
    <t>真に必要なものに限定している。</t>
    <phoneticPr fontId="5"/>
  </si>
  <si>
    <t>金融業界横断的なサイバーセキュリティ演習については、参加金融機関に応分の負担を求めることにより、コスト削減を図っている。</t>
    <phoneticPr fontId="5"/>
  </si>
  <si>
    <t>当庁職員自らが演習の実施や海外における先進的な取組みを調査する場合と比較して、専門業者の専門知識やノウハウを活用した「委託・請負」が、より効果的かつ低コストで実施できるものと思料される。</t>
    <phoneticPr fontId="5"/>
  </si>
  <si>
    <t>・委託調査の成果物は、金融分野におけるサイバーセキュリティ対策強化に向けて活用することとしている。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phoneticPr fontId="5"/>
  </si>
  <si>
    <t>金融業界横断的なサイバーセキュリティ演習については、金融分野に特化した演習シナリオにすることや、演習実施形式を「自職場参加方式」にすること、演習後の分析・フィードバックにより重点を置くこと等、左記の事業で実施している演習とは異なる内容・形式で実施することとしている。</t>
    <phoneticPr fontId="5"/>
  </si>
  <si>
    <t>総務省</t>
  </si>
  <si>
    <t>サイバーセキュリティ戦略本部等経費</t>
    <phoneticPr fontId="5"/>
  </si>
  <si>
    <t>サイバー攻撃複合防御モデル・実践演習</t>
    <phoneticPr fontId="5"/>
  </si>
  <si>
    <t>○各経費に関する契約については、引き続き、競争性を確保し経費削減を図っていく。</t>
    <phoneticPr fontId="5"/>
  </si>
  <si>
    <t>-</t>
    <phoneticPr fontId="5"/>
  </si>
  <si>
    <t>平成26年11月に制定された「サイバーセキュリティ基本法」に規定されているなど、優先度の高い事業である。</t>
    <rPh sb="0" eb="2">
      <t>ヘイセイ</t>
    </rPh>
    <phoneticPr fontId="5"/>
  </si>
  <si>
    <t>当局も含めた金融業界横断的な事業であり、国費投入の必要性の高い事業である。</t>
    <phoneticPr fontId="5"/>
  </si>
  <si>
    <t>金融分野のサイバーセキュリティ対策向上を目的としており、国民や社会のニーズを反映している。</t>
    <phoneticPr fontId="5"/>
  </si>
  <si>
    <t>-</t>
    <phoneticPr fontId="5"/>
  </si>
  <si>
    <t>15/77</t>
    <phoneticPr fontId="5"/>
  </si>
  <si>
    <t>45/80</t>
    <phoneticPr fontId="5"/>
  </si>
  <si>
    <t>7.9/1</t>
    <phoneticPr fontId="5"/>
  </si>
  <si>
    <t>A.㈱NTTデータ経営研究所</t>
    <rPh sb="9" eb="11">
      <t>ケイエイ</t>
    </rPh>
    <rPh sb="11" eb="14">
      <t>ケンキュウジョ</t>
    </rPh>
    <phoneticPr fontId="5"/>
  </si>
  <si>
    <t>業務経費</t>
    <rPh sb="0" eb="2">
      <t>ギョウム</t>
    </rPh>
    <rPh sb="2" eb="4">
      <t>ケイヒ</t>
    </rPh>
    <phoneticPr fontId="5"/>
  </si>
  <si>
    <t>調査業務等に関する費用</t>
    <rPh sb="0" eb="2">
      <t>チョウサ</t>
    </rPh>
    <rPh sb="2" eb="4">
      <t>ギョウム</t>
    </rPh>
    <rPh sb="4" eb="5">
      <t>トウ</t>
    </rPh>
    <rPh sb="6" eb="7">
      <t>カン</t>
    </rPh>
    <rPh sb="9" eb="11">
      <t>ヒヨウ</t>
    </rPh>
    <phoneticPr fontId="5"/>
  </si>
  <si>
    <t>演習企画・運営業務等に関する費用</t>
    <rPh sb="0" eb="2">
      <t>エンシュウ</t>
    </rPh>
    <rPh sb="2" eb="4">
      <t>キカク</t>
    </rPh>
    <rPh sb="5" eb="7">
      <t>ウンエイ</t>
    </rPh>
    <rPh sb="7" eb="9">
      <t>ギョウム</t>
    </rPh>
    <rPh sb="9" eb="10">
      <t>トウ</t>
    </rPh>
    <rPh sb="11" eb="12">
      <t>カン</t>
    </rPh>
    <rPh sb="14" eb="16">
      <t>ヒヨウ</t>
    </rPh>
    <phoneticPr fontId="5"/>
  </si>
  <si>
    <t>演習企画・運営業務等に関する費用</t>
    <rPh sb="0" eb="2">
      <t>エンシュウ</t>
    </rPh>
    <rPh sb="2" eb="4">
      <t>キカク</t>
    </rPh>
    <rPh sb="5" eb="7">
      <t>ウンエイ</t>
    </rPh>
    <rPh sb="7" eb="10">
      <t>ギョウムナド</t>
    </rPh>
    <rPh sb="11" eb="12">
      <t>カン</t>
    </rPh>
    <rPh sb="14" eb="16">
      <t>ヒヨウ</t>
    </rPh>
    <phoneticPr fontId="5"/>
  </si>
  <si>
    <t>-</t>
    <phoneticPr fontId="5"/>
  </si>
  <si>
    <t>平成29年度金融業界横断的なサイバーセキュリティ演習への金融機関の参加件数を80件以上に引き上げる。</t>
    <rPh sb="0" eb="2">
      <t>ヘイセイ</t>
    </rPh>
    <rPh sb="4" eb="6">
      <t>ネンド</t>
    </rPh>
    <rPh sb="6" eb="9">
      <t>キンユウギョウ</t>
    </rPh>
    <rPh sb="9" eb="10">
      <t>カイ</t>
    </rPh>
    <rPh sb="10" eb="13">
      <t>オウダンテキ</t>
    </rPh>
    <rPh sb="24" eb="26">
      <t>エンシュウ</t>
    </rPh>
    <rPh sb="28" eb="30">
      <t>キンユウ</t>
    </rPh>
    <rPh sb="30" eb="32">
      <t>キカン</t>
    </rPh>
    <rPh sb="33" eb="35">
      <t>サンカ</t>
    </rPh>
    <rPh sb="35" eb="37">
      <t>ケンスウ</t>
    </rPh>
    <rPh sb="40" eb="41">
      <t>ケン</t>
    </rPh>
    <rPh sb="41" eb="43">
      <t>イジョウ</t>
    </rPh>
    <rPh sb="44" eb="45">
      <t>ヒ</t>
    </rPh>
    <rPh sb="46" eb="47">
      <t>ア</t>
    </rPh>
    <phoneticPr fontId="5"/>
  </si>
  <si>
    <t>金融業界横断的なサイバーセキュリティ演習については、参加金融機関に応分の負担を求めている（演習実施にかかる費用負担の割合は、金融庁55%程度、参加金融機関45%程度）。</t>
    <rPh sb="68" eb="70">
      <t>テイド</t>
    </rPh>
    <rPh sb="80" eb="82">
      <t>テイド</t>
    </rPh>
    <phoneticPr fontId="5"/>
  </si>
  <si>
    <t>※100万円未満</t>
    <rPh sb="4" eb="6">
      <t>マンエン</t>
    </rPh>
    <rPh sb="6" eb="8">
      <t>ミマン</t>
    </rPh>
    <phoneticPr fontId="5"/>
  </si>
  <si>
    <t>サイバーセキュリティに関する知見の向上を目的とした外部研修等に係る受講料</t>
    <rPh sb="11" eb="12">
      <t>カン</t>
    </rPh>
    <rPh sb="14" eb="16">
      <t>チケン</t>
    </rPh>
    <rPh sb="17" eb="19">
      <t>コウジョウ</t>
    </rPh>
    <rPh sb="20" eb="22">
      <t>モクテキ</t>
    </rPh>
    <rPh sb="25" eb="27">
      <t>ガイブ</t>
    </rPh>
    <rPh sb="27" eb="29">
      <t>ケンシュウ</t>
    </rPh>
    <rPh sb="29" eb="30">
      <t>トウ</t>
    </rPh>
    <rPh sb="31" eb="32">
      <t>カカ</t>
    </rPh>
    <rPh sb="33" eb="36">
      <t>ジュコウリョウ</t>
    </rPh>
    <phoneticPr fontId="5"/>
  </si>
  <si>
    <t>有</t>
  </si>
  <si>
    <t>・平成28年度に実施した委託調査については、一般競争入札により委託業者を選定した。（複数者参加）
・平成28年度に実施した金融業界横断的なサイバーセキュリティ演習については、企画競争入札により委託業者を選定した。（複数者参加）
・競争性の無い随意契約（少額）となったものについては、他に同役務の提供を行っているものはいないため、競争性の余地がないものである。</t>
    <rPh sb="22" eb="24">
      <t>イッパン</t>
    </rPh>
    <rPh sb="24" eb="26">
      <t>キョウソウ</t>
    </rPh>
    <rPh sb="31" eb="33">
      <t>イタク</t>
    </rPh>
    <rPh sb="33" eb="35">
      <t>ギョウシャ</t>
    </rPh>
    <rPh sb="36" eb="38">
      <t>センテイ</t>
    </rPh>
    <rPh sb="42" eb="44">
      <t>フクスウ</t>
    </rPh>
    <rPh sb="44" eb="45">
      <t>シャ</t>
    </rPh>
    <rPh sb="45" eb="47">
      <t>サンカ</t>
    </rPh>
    <rPh sb="91" eb="93">
      <t>ニュウサツ</t>
    </rPh>
    <rPh sb="115" eb="118">
      <t>キョウソウセイ</t>
    </rPh>
    <rPh sb="119" eb="120">
      <t>ナ</t>
    </rPh>
    <rPh sb="121" eb="123">
      <t>ズイイ</t>
    </rPh>
    <rPh sb="123" eb="125">
      <t>ケイヤク</t>
    </rPh>
    <rPh sb="126" eb="128">
      <t>ショウガク</t>
    </rPh>
    <rPh sb="141" eb="142">
      <t>ホカ</t>
    </rPh>
    <rPh sb="143" eb="144">
      <t>ドウ</t>
    </rPh>
    <rPh sb="144" eb="146">
      <t>エキム</t>
    </rPh>
    <rPh sb="147" eb="149">
      <t>テイキョウ</t>
    </rPh>
    <rPh sb="150" eb="151">
      <t>オコナ</t>
    </rPh>
    <rPh sb="164" eb="167">
      <t>キョウソウセイ</t>
    </rPh>
    <rPh sb="168" eb="170">
      <t>ヨチ</t>
    </rPh>
    <phoneticPr fontId="5"/>
  </si>
  <si>
    <t>B.NECマネジメントパートナー(株)</t>
    <phoneticPr fontId="5"/>
  </si>
  <si>
    <t>○金融機関へのサイバー攻撃が金融システムの安定に影響を及ぼしかねない状況となっていることに鑑み、金融分野におけるサイバーセキュリティ対策向上に官民一体となって取り組むことにより、金融システム全体の強靭性を向上させること。</t>
    <phoneticPr fontId="5"/>
  </si>
  <si>
    <t>○サイバー攻撃を受けた際の金融機関内及び官民の連携体制や金融業界内のサイバー攻撃への対応態勢の確認等を目的に、「金融業界横断的なサイバーセキュリティ演習」を実施。
○海外における先進的事例を調査することを通じて、国内金融機関のサイバーセキュリティ対策の向上に資することを目的に、「金融機関のサイバーセキュリティ対策における経営陣・CISO等に期待される役割・責任」に関する委託調査等を実施。</t>
    <rPh sb="47" eb="49">
      <t>カクニン</t>
    </rPh>
    <rPh sb="49" eb="50">
      <t>ナド</t>
    </rPh>
    <rPh sb="93" eb="95">
      <t>ジレイ</t>
    </rPh>
    <rPh sb="96" eb="98">
      <t>チョウサ</t>
    </rPh>
    <rPh sb="103" eb="104">
      <t>ツウ</t>
    </rPh>
    <rPh sb="107" eb="109">
      <t>コクナイ</t>
    </rPh>
    <rPh sb="109" eb="111">
      <t>キンユウ</t>
    </rPh>
    <rPh sb="111" eb="113">
      <t>キカン</t>
    </rPh>
    <rPh sb="124" eb="126">
      <t>タイサク</t>
    </rPh>
    <rPh sb="127" eb="129">
      <t>コウジョウ</t>
    </rPh>
    <rPh sb="130" eb="131">
      <t>シ</t>
    </rPh>
    <rPh sb="136" eb="138">
      <t>モクテキ</t>
    </rPh>
    <rPh sb="141" eb="143">
      <t>キンユウ</t>
    </rPh>
    <rPh sb="143" eb="145">
      <t>キカン</t>
    </rPh>
    <rPh sb="156" eb="158">
      <t>タイサク</t>
    </rPh>
    <rPh sb="162" eb="164">
      <t>ケイエイ</t>
    </rPh>
    <rPh sb="164" eb="165">
      <t>ジン</t>
    </rPh>
    <rPh sb="170" eb="171">
      <t>トウ</t>
    </rPh>
    <rPh sb="172" eb="174">
      <t>キタイ</t>
    </rPh>
    <rPh sb="177" eb="179">
      <t>ヤクワリ</t>
    </rPh>
    <rPh sb="180" eb="182">
      <t>セキニン</t>
    </rPh>
    <phoneticPr fontId="5"/>
  </si>
  <si>
    <t>NECマネジメントパートナー(株)</t>
    <phoneticPr fontId="5"/>
  </si>
  <si>
    <t>演習の委託費用の不用理由としては、入札の落札価格が、当初の想定より低価格であったため。</t>
    <rPh sb="0" eb="2">
      <t>エンシュウ</t>
    </rPh>
    <rPh sb="3" eb="5">
      <t>イタク</t>
    </rPh>
    <rPh sb="5" eb="7">
      <t>ヒヨウ</t>
    </rPh>
    <rPh sb="8" eb="10">
      <t>フヨウ</t>
    </rPh>
    <rPh sb="10" eb="12">
      <t>リユウ</t>
    </rPh>
    <rPh sb="17" eb="19">
      <t>ニュウサツ</t>
    </rPh>
    <rPh sb="20" eb="22">
      <t>ラクサツ</t>
    </rPh>
    <rPh sb="22" eb="24">
      <t>カカク</t>
    </rPh>
    <rPh sb="26" eb="28">
      <t>トウショ</t>
    </rPh>
    <rPh sb="29" eb="31">
      <t>ソウテイ</t>
    </rPh>
    <rPh sb="33" eb="36">
      <t>テイカカク</t>
    </rPh>
    <phoneticPr fontId="5"/>
  </si>
  <si>
    <t>担当課の集計結果</t>
    <rPh sb="0" eb="2">
      <t>タントウ</t>
    </rPh>
    <rPh sb="2" eb="3">
      <t>カ</t>
    </rPh>
    <rPh sb="4" eb="6">
      <t>シュウケイ</t>
    </rPh>
    <rPh sb="6" eb="8">
      <t>ケッカ</t>
    </rPh>
    <phoneticPr fontId="5"/>
  </si>
  <si>
    <t>-</t>
    <phoneticPr fontId="5"/>
  </si>
  <si>
    <t>「金融分野におけるサイバーセキュリティ強化に向けた取組方針」（平成27年7月2日公表）
未来投資戦略2017（平成29年6月9日閣議決定）
経済財政運営と改革の基本方針2017（平成29年6月9日閣議決定）</t>
    <rPh sb="44" eb="46">
      <t>ミライ</t>
    </rPh>
    <rPh sb="46" eb="48">
      <t>トウシ</t>
    </rPh>
    <rPh sb="48" eb="50">
      <t>センリャク</t>
    </rPh>
    <phoneticPr fontId="5"/>
  </si>
  <si>
    <t>-</t>
    <phoneticPr fontId="5"/>
  </si>
  <si>
    <t>（外部有識者点検対象外）</t>
    <phoneticPr fontId="5"/>
  </si>
  <si>
    <t>○本経費については、効率的な予算執行の観点から、競争性の確保・経費削減に努めることとするが、喫緊の課題である金融機関全体のサイバーセキュリティの確保のため、より多くの金融機関に演習機会を与える必要があることなどから、30年度においては、前年度比14百万円の増額要求を行う。</t>
    <rPh sb="31" eb="33">
      <t>ケイヒ</t>
    </rPh>
    <rPh sb="72" eb="74">
      <t>カクホ</t>
    </rPh>
    <phoneticPr fontId="5"/>
  </si>
  <si>
    <t>○本経費は、金融業界全体のサイバーセキュリティ確保に向け、演習等を通じた金融機関のサイバー攻撃への対応能力の向上及び先進的なサイバーセキュリティ対策の取組等の把握のために必要と認められる。
○ただし、効率的な予算執行の観点から、引き続き一般競争入札を実施するなど、競争性の確保・経費削減に努めていく必要がある。</t>
    <rPh sb="45" eb="47">
      <t>コウゲキ</t>
    </rPh>
    <rPh sb="139" eb="141">
      <t>ケイヒ</t>
    </rPh>
    <phoneticPr fontId="5"/>
  </si>
  <si>
    <t>○金融業界横断的なサイバーセキュリティ演習については、金融業界全体のセキュリティレベルの底上げを図ることを目的に継続的に実施するため、30年度も演習を実施するための予算を確保する必要がある。事業の効率性・有効性の観点から適切に実施することとする。
○委託調査等経費については、調査の目的に即した所要の成果が得られたところであるが、サイバー攻撃の手口は日進月歩であり、これに対する対策も日々進化している。したがって、金融機関に求めるべき対策や各国における先進的な取組みも日々進化しており、継続的に把握することが重要である。そのため、30年度も委託調査等を実施するための予算を確保する必要がある。</t>
    <phoneticPr fontId="5"/>
  </si>
  <si>
    <t xml:space="preserve">金融業界全体のサイバーセキュリティの確保は喫緊の課題であり、演習等を通じて金融機関のサイバー攻撃への対応能力の向上を図っていく必要がある。その際には、中小金融機関のサイバーセキュリティ対策を向上させることにより、金融業界全体のサイバー攻撃への対応能力の底上げを図っていくことが重要なポイントであると考えられることから、中小金融機関を中心に、.より多くの金融機関に演習機会を与えるため、演習の実施に係る経費を増額要求していることが増加の主な理由。
（参考）
30年度要求のうち「新しい日本のための優先課題推進枠」：79百万円
</t>
    <rPh sb="117" eb="119">
      <t>コウゲキ</t>
    </rPh>
    <rPh sb="159" eb="161">
      <t>チュウショウ</t>
    </rPh>
    <rPh sb="161" eb="163">
      <t>キンユウ</t>
    </rPh>
    <rPh sb="163" eb="165">
      <t>キカン</t>
    </rPh>
    <rPh sb="166" eb="168">
      <t>チュウシン</t>
    </rPh>
    <rPh sb="173" eb="174">
      <t>オオ</t>
    </rPh>
    <rPh sb="176" eb="178">
      <t>キンユウ</t>
    </rPh>
    <rPh sb="178" eb="180">
      <t>キカン</t>
    </rPh>
    <rPh sb="181" eb="183">
      <t>エンシュウ</t>
    </rPh>
    <rPh sb="183" eb="185">
      <t>キカイ</t>
    </rPh>
    <rPh sb="186" eb="187">
      <t>アタ</t>
    </rPh>
    <rPh sb="192" eb="194">
      <t>エンシュウ</t>
    </rPh>
    <rPh sb="195" eb="197">
      <t>ジッシ</t>
    </rPh>
    <rPh sb="198" eb="199">
      <t>カカ</t>
    </rPh>
    <rPh sb="200" eb="202">
      <t>ケイヒ</t>
    </rPh>
    <rPh sb="203" eb="205">
      <t>ゾウガク</t>
    </rPh>
    <rPh sb="205" eb="207">
      <t>ヨウキュウ</t>
    </rPh>
    <rPh sb="214" eb="216">
      <t>ゾウカ</t>
    </rPh>
    <rPh sb="217" eb="218">
      <t>オモ</t>
    </rPh>
    <rPh sb="219" eb="221">
      <t>リユウ</t>
    </rPh>
    <phoneticPr fontId="5"/>
  </si>
  <si>
    <t>金融業界横断的なサイバーセキュリティ演習の参加金融機関数</t>
    <phoneticPr fontId="5"/>
  </si>
  <si>
    <t>80社</t>
    <rPh sb="2" eb="3">
      <t>シャ</t>
    </rPh>
    <phoneticPr fontId="5"/>
  </si>
  <si>
    <t>29年度</t>
    <rPh sb="2" eb="4">
      <t>ネンド</t>
    </rPh>
    <phoneticPr fontId="5"/>
  </si>
  <si>
    <t>-</t>
    <phoneticPr fontId="5"/>
  </si>
  <si>
    <t>横断的施策－１　IT技術の進展等の環境変化を踏まえた戦略的な対応</t>
    <rPh sb="0" eb="3">
      <t>オウダンテキ</t>
    </rPh>
    <rPh sb="3" eb="5">
      <t>セサク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</si>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</sst>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103188</xdr:colOff>
      <xdr:row>740</xdr:row>
      <xdr:rowOff>171450</xdr:rowOff>
    </xdr:from>
    <xdr:to>
      <xdr:col>38</xdr:col>
      <xdr:colOff>81643</xdr:colOff>
      <xdr:row>752</xdr:row>
      <xdr:rowOff>185045</xdr:rowOff>
    </xdr:to>
    <xdr:grpSp>
      <xdr:nvGrpSpPr>
        <xdr:cNvPr id="12" name="グループ化 11"/>
        <xdr:cNvGrpSpPr/>
      </xdr:nvGrpSpPr>
      <xdr:grpSpPr>
        <a:xfrm>
          <a:off x="1716835" y="42428832"/>
          <a:ext cx="6029632" cy="4182184"/>
          <a:chOff x="2536648" y="33363273"/>
          <a:chExt cx="6096441" cy="4284108"/>
        </a:xfrm>
      </xdr:grpSpPr>
      <xdr:sp macro="" textlink="">
        <xdr:nvSpPr>
          <xdr:cNvPr id="13" name="テキスト ボックス 12"/>
          <xdr:cNvSpPr txBox="1"/>
        </xdr:nvSpPr>
        <xdr:spPr>
          <a:xfrm>
            <a:off x="3973216" y="33363273"/>
            <a:ext cx="2884784" cy="80492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２５．９百万円</a:t>
            </a:r>
          </a:p>
        </xdr:txBody>
      </xdr:sp>
      <xdr:sp macro="" textlink="">
        <xdr:nvSpPr>
          <xdr:cNvPr id="14" name="Line 21"/>
          <xdr:cNvSpPr>
            <a:spLocks noChangeShapeType="1"/>
          </xdr:cNvSpPr>
        </xdr:nvSpPr>
        <xdr:spPr bwMode="auto">
          <a:xfrm flipH="1">
            <a:off x="3800957" y="34990318"/>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15" name="Rectangle 3"/>
          <xdr:cNvSpPr>
            <a:spLocks noChangeArrowheads="1"/>
          </xdr:cNvSpPr>
        </xdr:nvSpPr>
        <xdr:spPr bwMode="auto">
          <a:xfrm>
            <a:off x="2536648" y="35827472"/>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㈱ＮＴＴデータ経営研究所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２０．１百万円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16" name="大かっこ 15"/>
          <xdr:cNvSpPr/>
        </xdr:nvSpPr>
        <xdr:spPr>
          <a:xfrm>
            <a:off x="2553797" y="36656512"/>
            <a:ext cx="4174830" cy="990869"/>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en-US" altLang="ja-JP" sz="1100">
              <a:latin typeface="+mj-ea"/>
              <a:ea typeface="+mj-ea"/>
            </a:endParaRPr>
          </a:p>
          <a:p>
            <a:pPr algn="l">
              <a:lnSpc>
                <a:spcPts val="1300"/>
              </a:lnSpc>
            </a:pPr>
            <a:r>
              <a:rPr kumimoji="1" lang="ja-JP" altLang="en-US" sz="1100">
                <a:latin typeface="+mj-ea"/>
                <a:ea typeface="+mj-ea"/>
              </a:rPr>
              <a:t>・「金融機関のサイバーセキュリティ対策における経営陣・</a:t>
            </a:r>
            <a:r>
              <a:rPr kumimoji="1" lang="en-US" altLang="ja-JP" sz="1100">
                <a:latin typeface="+mj-ea"/>
                <a:ea typeface="+mj-ea"/>
              </a:rPr>
              <a:t>CISO</a:t>
            </a:r>
            <a:r>
              <a:rPr kumimoji="1" lang="ja-JP" altLang="en-US" sz="1100">
                <a:latin typeface="+mj-ea"/>
                <a:ea typeface="+mj-ea"/>
              </a:rPr>
              <a:t>等に期待される役割・責任」に関する調査研究委託業務</a:t>
            </a:r>
            <a:endParaRPr kumimoji="1" lang="ja-JP" altLang="en-US" sz="1100"/>
          </a:p>
        </xdr:txBody>
      </xdr:sp>
      <xdr:sp macro="" textlink="">
        <xdr:nvSpPr>
          <xdr:cNvPr id="17" name="大かっこ 16"/>
          <xdr:cNvSpPr/>
        </xdr:nvSpPr>
        <xdr:spPr>
          <a:xfrm>
            <a:off x="6947250" y="33494382"/>
            <a:ext cx="1685839" cy="1270469"/>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４．３百万円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18" name="テキスト ボックス 17"/>
          <xdr:cNvSpPr txBox="1"/>
        </xdr:nvSpPr>
        <xdr:spPr>
          <a:xfrm>
            <a:off x="3485163" y="35359521"/>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一般競争契約（総合評価）</a:t>
            </a:r>
            <a:endParaRPr kumimoji="1" lang="en-US" altLang="ja-JP" sz="1100"/>
          </a:p>
          <a:p>
            <a:pPr algn="ctr"/>
            <a:r>
              <a:rPr kumimoji="1" lang="ja-JP" altLang="en-US" sz="1100"/>
              <a:t>随意契約（企画競争）等</a:t>
            </a:r>
            <a:r>
              <a:rPr kumimoji="1" lang="en-US" altLang="ja-JP" sz="1100"/>
              <a:t>】</a:t>
            </a:r>
            <a:endParaRPr kumimoji="1" lang="ja-JP" altLang="en-US" sz="1100"/>
          </a:p>
        </xdr:txBody>
      </xdr:sp>
    </xdr:grpSp>
    <xdr:clientData/>
  </xdr:twoCellAnchor>
  <xdr:twoCellAnchor>
    <xdr:from>
      <xdr:col>37</xdr:col>
      <xdr:colOff>190501</xdr:colOff>
      <xdr:row>745</xdr:row>
      <xdr:rowOff>13607</xdr:rowOff>
    </xdr:from>
    <xdr:to>
      <xdr:col>37</xdr:col>
      <xdr:colOff>195828</xdr:colOff>
      <xdr:row>747</xdr:row>
      <xdr:rowOff>143247</xdr:rowOff>
    </xdr:to>
    <xdr:sp macro="" textlink="">
      <xdr:nvSpPr>
        <xdr:cNvPr id="19" name="Line 21"/>
        <xdr:cNvSpPr>
          <a:spLocks noChangeShapeType="1"/>
        </xdr:cNvSpPr>
      </xdr:nvSpPr>
      <xdr:spPr bwMode="auto">
        <a:xfrm flipH="1">
          <a:off x="7742465" y="43610893"/>
          <a:ext cx="5327" cy="837211"/>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22</xdr:col>
      <xdr:colOff>195152</xdr:colOff>
      <xdr:row>742</xdr:row>
      <xdr:rowOff>264088</xdr:rowOff>
    </xdr:from>
    <xdr:to>
      <xdr:col>23</xdr:col>
      <xdr:colOff>0</xdr:colOff>
      <xdr:row>745</xdr:row>
      <xdr:rowOff>40821</xdr:rowOff>
    </xdr:to>
    <xdr:cxnSp macro="">
      <xdr:nvCxnSpPr>
        <xdr:cNvPr id="10" name="直線コネクタ 9"/>
        <xdr:cNvCxnSpPr/>
      </xdr:nvCxnSpPr>
      <xdr:spPr>
        <a:xfrm>
          <a:off x="4685509" y="42800017"/>
          <a:ext cx="8955" cy="8380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149265</xdr:colOff>
      <xdr:row>745</xdr:row>
      <xdr:rowOff>13607</xdr:rowOff>
    </xdr:from>
    <xdr:to>
      <xdr:col>37</xdr:col>
      <xdr:colOff>195828</xdr:colOff>
      <xdr:row>745</xdr:row>
      <xdr:rowOff>20039</xdr:rowOff>
    </xdr:to>
    <xdr:cxnSp macro="">
      <xdr:nvCxnSpPr>
        <xdr:cNvPr id="20" name="直線コネクタ 19"/>
        <xdr:cNvCxnSpPr>
          <a:stCxn id="14" idx="0"/>
          <a:endCxn id="19" idx="0"/>
        </xdr:cNvCxnSpPr>
      </xdr:nvCxnSpPr>
      <xdr:spPr>
        <a:xfrm flipV="1">
          <a:off x="3006765" y="43610893"/>
          <a:ext cx="4741027" cy="6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136072</xdr:colOff>
      <xdr:row>747</xdr:row>
      <xdr:rowOff>149679</xdr:rowOff>
    </xdr:from>
    <xdr:to>
      <xdr:col>45</xdr:col>
      <xdr:colOff>14177</xdr:colOff>
      <xdr:row>749</xdr:row>
      <xdr:rowOff>80662</xdr:rowOff>
    </xdr:to>
    <xdr:sp macro="" textlink="">
      <xdr:nvSpPr>
        <xdr:cNvPr id="30" name="Rectangle 3"/>
        <xdr:cNvSpPr>
          <a:spLocks noChangeArrowheads="1"/>
        </xdr:cNvSpPr>
      </xdr:nvSpPr>
      <xdr:spPr bwMode="auto">
        <a:xfrm>
          <a:off x="6463393" y="44454536"/>
          <a:ext cx="2735605" cy="6385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NEC</a:t>
          </a:r>
          <a:r>
            <a:rPr lang="ja-JP" altLang="en-US" sz="1100" b="0" i="0" u="none" strike="noStrike" baseline="0">
              <a:solidFill>
                <a:sysClr val="windowText" lastClr="000000"/>
              </a:solidFill>
              <a:latin typeface="ＭＳ Ｐゴシック"/>
              <a:ea typeface="ＭＳ Ｐゴシック"/>
            </a:rPr>
            <a:t>マネジメントパートナー</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０．９百万円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13607</xdr:colOff>
      <xdr:row>745</xdr:row>
      <xdr:rowOff>340178</xdr:rowOff>
    </xdr:from>
    <xdr:to>
      <xdr:col>49</xdr:col>
      <xdr:colOff>418882</xdr:colOff>
      <xdr:row>747</xdr:row>
      <xdr:rowOff>97129</xdr:rowOff>
    </xdr:to>
    <xdr:sp macro="" textlink="">
      <xdr:nvSpPr>
        <xdr:cNvPr id="36" name="テキスト ボックス 35"/>
        <xdr:cNvSpPr txBox="1"/>
      </xdr:nvSpPr>
      <xdr:spPr>
        <a:xfrm>
          <a:off x="7565571" y="43937464"/>
          <a:ext cx="2854561" cy="464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108857</xdr:colOff>
      <xdr:row>749</xdr:row>
      <xdr:rowOff>272143</xdr:rowOff>
    </xdr:from>
    <xdr:to>
      <xdr:col>49</xdr:col>
      <xdr:colOff>409231</xdr:colOff>
      <xdr:row>752</xdr:row>
      <xdr:rowOff>195853</xdr:rowOff>
    </xdr:to>
    <xdr:sp macro="" textlink="">
      <xdr:nvSpPr>
        <xdr:cNvPr id="38" name="大かっこ 37"/>
        <xdr:cNvSpPr/>
      </xdr:nvSpPr>
      <xdr:spPr>
        <a:xfrm>
          <a:off x="6232071" y="45284572"/>
          <a:ext cx="4178410" cy="985067"/>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5" zoomScale="85" zoomScaleNormal="75" zoomScaleSheetLayoutView="8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19</v>
      </c>
      <c r="AT2" s="962"/>
      <c r="AU2" s="962"/>
      <c r="AV2" s="52" t="str">
        <f>IF(AW2="", "", "-")</f>
        <v/>
      </c>
      <c r="AW2" s="934"/>
      <c r="AX2" s="934"/>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544</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74</v>
      </c>
      <c r="H5" s="861"/>
      <c r="I5" s="861"/>
      <c r="J5" s="861"/>
      <c r="K5" s="861"/>
      <c r="L5" s="861"/>
      <c r="M5" s="862" t="s">
        <v>67</v>
      </c>
      <c r="N5" s="863"/>
      <c r="O5" s="863"/>
      <c r="P5" s="863"/>
      <c r="Q5" s="863"/>
      <c r="R5" s="864"/>
      <c r="S5" s="865" t="s">
        <v>132</v>
      </c>
      <c r="T5" s="861"/>
      <c r="U5" s="861"/>
      <c r="V5" s="861"/>
      <c r="W5" s="861"/>
      <c r="X5" s="866"/>
      <c r="Y5" s="718" t="s">
        <v>3</v>
      </c>
      <c r="Z5" s="554"/>
      <c r="AA5" s="554"/>
      <c r="AB5" s="554"/>
      <c r="AC5" s="554"/>
      <c r="AD5" s="555"/>
      <c r="AE5" s="719" t="s">
        <v>547</v>
      </c>
      <c r="AF5" s="719"/>
      <c r="AG5" s="719"/>
      <c r="AH5" s="719"/>
      <c r="AI5" s="719"/>
      <c r="AJ5" s="719"/>
      <c r="AK5" s="719"/>
      <c r="AL5" s="719"/>
      <c r="AM5" s="719"/>
      <c r="AN5" s="719"/>
      <c r="AO5" s="719"/>
      <c r="AP5" s="720"/>
      <c r="AQ5" s="721" t="s">
        <v>548</v>
      </c>
      <c r="AR5" s="722"/>
      <c r="AS5" s="722"/>
      <c r="AT5" s="722"/>
      <c r="AU5" s="722"/>
      <c r="AV5" s="722"/>
      <c r="AW5" s="722"/>
      <c r="AX5" s="723"/>
    </row>
    <row r="6" spans="1:50" ht="39"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95.2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619</v>
      </c>
      <c r="AF7" s="936"/>
      <c r="AG7" s="936"/>
      <c r="AH7" s="936"/>
      <c r="AI7" s="936"/>
      <c r="AJ7" s="936"/>
      <c r="AK7" s="936"/>
      <c r="AL7" s="936"/>
      <c r="AM7" s="936"/>
      <c r="AN7" s="936"/>
      <c r="AO7" s="936"/>
      <c r="AP7" s="936"/>
      <c r="AQ7" s="936"/>
      <c r="AR7" s="936"/>
      <c r="AS7" s="936"/>
      <c r="AT7" s="936"/>
      <c r="AU7" s="936"/>
      <c r="AV7" s="936"/>
      <c r="AW7" s="936"/>
      <c r="AX7" s="937"/>
    </row>
    <row r="8" spans="1:50" ht="28.5" customHeight="1" x14ac:dyDescent="0.15">
      <c r="A8" s="511" t="s">
        <v>391</v>
      </c>
      <c r="B8" s="512"/>
      <c r="C8" s="512"/>
      <c r="D8" s="512"/>
      <c r="E8" s="512"/>
      <c r="F8" s="513"/>
      <c r="G8" s="963" t="str">
        <f>入力規則等!A26</f>
        <v>-</v>
      </c>
      <c r="H8" s="740"/>
      <c r="I8" s="740"/>
      <c r="J8" s="740"/>
      <c r="K8" s="740"/>
      <c r="L8" s="740"/>
      <c r="M8" s="740"/>
      <c r="N8" s="740"/>
      <c r="O8" s="740"/>
      <c r="P8" s="740"/>
      <c r="Q8" s="740"/>
      <c r="R8" s="740"/>
      <c r="S8" s="740"/>
      <c r="T8" s="740"/>
      <c r="U8" s="740"/>
      <c r="V8" s="740"/>
      <c r="W8" s="740"/>
      <c r="X8" s="964"/>
      <c r="Y8" s="867" t="s">
        <v>392</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0" t="s">
        <v>24</v>
      </c>
      <c r="B9" s="871"/>
      <c r="C9" s="871"/>
      <c r="D9" s="871"/>
      <c r="E9" s="871"/>
      <c r="F9" s="871"/>
      <c r="G9" s="872" t="s">
        <v>613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7.75" customHeight="1" x14ac:dyDescent="0.15">
      <c r="A10" s="678" t="s">
        <v>31</v>
      </c>
      <c r="B10" s="679"/>
      <c r="C10" s="679"/>
      <c r="D10" s="679"/>
      <c r="E10" s="679"/>
      <c r="F10" s="679"/>
      <c r="G10" s="769" t="s">
        <v>614</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566</v>
      </c>
      <c r="Q13" s="676"/>
      <c r="R13" s="676"/>
      <c r="S13" s="676"/>
      <c r="T13" s="676"/>
      <c r="U13" s="676"/>
      <c r="V13" s="677"/>
      <c r="W13" s="675" t="s">
        <v>566</v>
      </c>
      <c r="X13" s="676"/>
      <c r="Y13" s="676"/>
      <c r="Z13" s="676"/>
      <c r="AA13" s="676"/>
      <c r="AB13" s="676"/>
      <c r="AC13" s="677"/>
      <c r="AD13" s="675">
        <v>45</v>
      </c>
      <c r="AE13" s="676"/>
      <c r="AF13" s="676"/>
      <c r="AG13" s="676"/>
      <c r="AH13" s="676"/>
      <c r="AI13" s="676"/>
      <c r="AJ13" s="677"/>
      <c r="AK13" s="675">
        <v>65</v>
      </c>
      <c r="AL13" s="676"/>
      <c r="AM13" s="676"/>
      <c r="AN13" s="676"/>
      <c r="AO13" s="676"/>
      <c r="AP13" s="676"/>
      <c r="AQ13" s="677"/>
      <c r="AR13" s="942">
        <v>79</v>
      </c>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t="s">
        <v>566</v>
      </c>
      <c r="Q14" s="676"/>
      <c r="R14" s="676"/>
      <c r="S14" s="676"/>
      <c r="T14" s="676"/>
      <c r="U14" s="676"/>
      <c r="V14" s="677"/>
      <c r="W14" s="675">
        <v>13</v>
      </c>
      <c r="X14" s="676"/>
      <c r="Y14" s="676"/>
      <c r="Z14" s="676"/>
      <c r="AA14" s="676"/>
      <c r="AB14" s="676"/>
      <c r="AC14" s="677"/>
      <c r="AD14" s="675">
        <v>-10</v>
      </c>
      <c r="AE14" s="676"/>
      <c r="AF14" s="676"/>
      <c r="AG14" s="676"/>
      <c r="AH14" s="676"/>
      <c r="AI14" s="676"/>
      <c r="AJ14" s="677"/>
      <c r="AK14" s="675" t="s">
        <v>620</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566</v>
      </c>
      <c r="Q15" s="676"/>
      <c r="R15" s="676"/>
      <c r="S15" s="676"/>
      <c r="T15" s="676"/>
      <c r="U15" s="676"/>
      <c r="V15" s="677"/>
      <c r="W15" s="675" t="s">
        <v>566</v>
      </c>
      <c r="X15" s="676"/>
      <c r="Y15" s="676"/>
      <c r="Z15" s="676"/>
      <c r="AA15" s="676"/>
      <c r="AB15" s="676"/>
      <c r="AC15" s="677"/>
      <c r="AD15" s="675" t="s">
        <v>566</v>
      </c>
      <c r="AE15" s="676"/>
      <c r="AF15" s="676"/>
      <c r="AG15" s="676"/>
      <c r="AH15" s="676"/>
      <c r="AI15" s="676"/>
      <c r="AJ15" s="677"/>
      <c r="AK15" s="675" t="s">
        <v>566</v>
      </c>
      <c r="AL15" s="676"/>
      <c r="AM15" s="676"/>
      <c r="AN15" s="676"/>
      <c r="AO15" s="676"/>
      <c r="AP15" s="676"/>
      <c r="AQ15" s="677"/>
      <c r="AR15" s="675" t="s">
        <v>566</v>
      </c>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566</v>
      </c>
      <c r="Q16" s="676"/>
      <c r="R16" s="676"/>
      <c r="S16" s="676"/>
      <c r="T16" s="676"/>
      <c r="U16" s="676"/>
      <c r="V16" s="677"/>
      <c r="W16" s="675" t="s">
        <v>566</v>
      </c>
      <c r="X16" s="676"/>
      <c r="Y16" s="676"/>
      <c r="Z16" s="676"/>
      <c r="AA16" s="676"/>
      <c r="AB16" s="676"/>
      <c r="AC16" s="677"/>
      <c r="AD16" s="675" t="s">
        <v>566</v>
      </c>
      <c r="AE16" s="676"/>
      <c r="AF16" s="676"/>
      <c r="AG16" s="676"/>
      <c r="AH16" s="676"/>
      <c r="AI16" s="676"/>
      <c r="AJ16" s="677"/>
      <c r="AK16" s="675" t="s">
        <v>566</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566</v>
      </c>
      <c r="Q17" s="676"/>
      <c r="R17" s="676"/>
      <c r="S17" s="676"/>
      <c r="T17" s="676"/>
      <c r="U17" s="676"/>
      <c r="V17" s="677"/>
      <c r="W17" s="675" t="s">
        <v>566</v>
      </c>
      <c r="X17" s="676"/>
      <c r="Y17" s="676"/>
      <c r="Z17" s="676"/>
      <c r="AA17" s="676"/>
      <c r="AB17" s="676"/>
      <c r="AC17" s="677"/>
      <c r="AD17" s="675">
        <v>-1</v>
      </c>
      <c r="AE17" s="676"/>
      <c r="AF17" s="676"/>
      <c r="AG17" s="676"/>
      <c r="AH17" s="676"/>
      <c r="AI17" s="676"/>
      <c r="AJ17" s="677"/>
      <c r="AK17" s="675" t="s">
        <v>567</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0</v>
      </c>
      <c r="Q18" s="900"/>
      <c r="R18" s="900"/>
      <c r="S18" s="900"/>
      <c r="T18" s="900"/>
      <c r="U18" s="900"/>
      <c r="V18" s="901"/>
      <c r="W18" s="899">
        <f>SUM(W13:AC17)</f>
        <v>13</v>
      </c>
      <c r="X18" s="900"/>
      <c r="Y18" s="900"/>
      <c r="Z18" s="900"/>
      <c r="AA18" s="900"/>
      <c r="AB18" s="900"/>
      <c r="AC18" s="901"/>
      <c r="AD18" s="899">
        <f>SUM(AD13:AJ17)</f>
        <v>34</v>
      </c>
      <c r="AE18" s="900"/>
      <c r="AF18" s="900"/>
      <c r="AG18" s="900"/>
      <c r="AH18" s="900"/>
      <c r="AI18" s="900"/>
      <c r="AJ18" s="901"/>
      <c r="AK18" s="899">
        <f>SUM(AK13:AQ17)</f>
        <v>65</v>
      </c>
      <c r="AL18" s="900"/>
      <c r="AM18" s="900"/>
      <c r="AN18" s="900"/>
      <c r="AO18" s="900"/>
      <c r="AP18" s="900"/>
      <c r="AQ18" s="901"/>
      <c r="AR18" s="899">
        <f>SUM(AR13:AX17)</f>
        <v>79</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v>0</v>
      </c>
      <c r="Q19" s="676"/>
      <c r="R19" s="676"/>
      <c r="S19" s="676"/>
      <c r="T19" s="676"/>
      <c r="U19" s="676"/>
      <c r="V19" s="677"/>
      <c r="W19" s="675">
        <v>9</v>
      </c>
      <c r="X19" s="676"/>
      <c r="Y19" s="676"/>
      <c r="Z19" s="676"/>
      <c r="AA19" s="676"/>
      <c r="AB19" s="676"/>
      <c r="AC19" s="677"/>
      <c r="AD19" s="675">
        <v>26</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7" t="s">
        <v>11</v>
      </c>
      <c r="H20" s="898"/>
      <c r="I20" s="898"/>
      <c r="J20" s="898"/>
      <c r="K20" s="898"/>
      <c r="L20" s="898"/>
      <c r="M20" s="898"/>
      <c r="N20" s="898"/>
      <c r="O20" s="898"/>
      <c r="P20" s="351" t="str">
        <f>IF(P18=0, "-", SUM(P19)/P18)</f>
        <v>-</v>
      </c>
      <c r="Q20" s="351"/>
      <c r="R20" s="351"/>
      <c r="S20" s="351"/>
      <c r="T20" s="351"/>
      <c r="U20" s="351"/>
      <c r="V20" s="351"/>
      <c r="W20" s="351">
        <f t="shared" ref="W20" si="0">IF(W18=0, "-", SUM(W19)/W18)</f>
        <v>0.69230769230769229</v>
      </c>
      <c r="X20" s="351"/>
      <c r="Y20" s="351"/>
      <c r="Z20" s="351"/>
      <c r="AA20" s="351"/>
      <c r="AB20" s="351"/>
      <c r="AC20" s="351"/>
      <c r="AD20" s="351">
        <f t="shared" ref="AD20" si="1">IF(AD18=0, "-", SUM(AD19)/AD18)</f>
        <v>0.76470588235294112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0.69230769230769229</v>
      </c>
      <c r="X21" s="351"/>
      <c r="Y21" s="351"/>
      <c r="Z21" s="351"/>
      <c r="AA21" s="351"/>
      <c r="AB21" s="351"/>
      <c r="AC21" s="351"/>
      <c r="AD21" s="351">
        <f t="shared" ref="AD21" si="3">IF(AD19=0, "-", SUM(AD19)/SUM(AD13,AD14))</f>
        <v>0.74285714285714288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568</v>
      </c>
      <c r="H23" s="977"/>
      <c r="I23" s="977"/>
      <c r="J23" s="977"/>
      <c r="K23" s="977"/>
      <c r="L23" s="977"/>
      <c r="M23" s="977"/>
      <c r="N23" s="977"/>
      <c r="O23" s="978"/>
      <c r="P23" s="942">
        <v>53</v>
      </c>
      <c r="Q23" s="943"/>
      <c r="R23" s="943"/>
      <c r="S23" s="943"/>
      <c r="T23" s="943"/>
      <c r="U23" s="943"/>
      <c r="V23" s="966"/>
      <c r="W23" s="942">
        <v>64</v>
      </c>
      <c r="X23" s="943"/>
      <c r="Y23" s="943"/>
      <c r="Z23" s="943"/>
      <c r="AA23" s="943"/>
      <c r="AB23" s="943"/>
      <c r="AC23" s="966"/>
      <c r="AD23" s="998" t="s">
        <v>625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569</v>
      </c>
      <c r="H24" s="980"/>
      <c r="I24" s="980"/>
      <c r="J24" s="980"/>
      <c r="K24" s="980"/>
      <c r="L24" s="980"/>
      <c r="M24" s="980"/>
      <c r="N24" s="980"/>
      <c r="O24" s="981"/>
      <c r="P24" s="675">
        <v>9</v>
      </c>
      <c r="Q24" s="676"/>
      <c r="R24" s="676"/>
      <c r="S24" s="676"/>
      <c r="T24" s="676"/>
      <c r="U24" s="676"/>
      <c r="V24" s="677"/>
      <c r="W24" s="675">
        <v>11</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570</v>
      </c>
      <c r="H25" s="980"/>
      <c r="I25" s="980"/>
      <c r="J25" s="980"/>
      <c r="K25" s="980"/>
      <c r="L25" s="980"/>
      <c r="M25" s="980"/>
      <c r="N25" s="980"/>
      <c r="O25" s="981"/>
      <c r="P25" s="675">
        <v>2</v>
      </c>
      <c r="Q25" s="676"/>
      <c r="R25" s="676"/>
      <c r="S25" s="676"/>
      <c r="T25" s="676"/>
      <c r="U25" s="676"/>
      <c r="V25" s="677"/>
      <c r="W25" s="675">
        <v>2</v>
      </c>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574</v>
      </c>
      <c r="H26" s="980"/>
      <c r="I26" s="980"/>
      <c r="J26" s="980"/>
      <c r="K26" s="980"/>
      <c r="L26" s="980"/>
      <c r="M26" s="980"/>
      <c r="N26" s="980"/>
      <c r="O26" s="981"/>
      <c r="P26" s="675">
        <v>2</v>
      </c>
      <c r="Q26" s="676"/>
      <c r="R26" s="676"/>
      <c r="S26" s="676"/>
      <c r="T26" s="676"/>
      <c r="U26" s="676"/>
      <c r="V26" s="677"/>
      <c r="W26" s="675">
        <v>2</v>
      </c>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899">
        <f>P29-SUM(P23:P27)</f>
        <v>-1</v>
      </c>
      <c r="Q28" s="900"/>
      <c r="R28" s="900"/>
      <c r="S28" s="900"/>
      <c r="T28" s="900"/>
      <c r="U28" s="900"/>
      <c r="V28" s="901"/>
      <c r="W28" s="899">
        <f>W29-SUM(W23:W27)</f>
        <v>0</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65</v>
      </c>
      <c r="Q29" s="958"/>
      <c r="R29" s="958"/>
      <c r="S29" s="958"/>
      <c r="T29" s="958"/>
      <c r="U29" s="958"/>
      <c r="V29" s="959"/>
      <c r="W29" s="957">
        <f>AR13</f>
        <v>79</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358</v>
      </c>
      <c r="AF30" s="938"/>
      <c r="AG30" s="938"/>
      <c r="AH30" s="938"/>
      <c r="AI30" s="938" t="s">
        <v>359</v>
      </c>
      <c r="AJ30" s="938"/>
      <c r="AK30" s="938"/>
      <c r="AL30" s="938"/>
      <c r="AM30" s="938" t="s">
        <v>365</v>
      </c>
      <c r="AN30" s="938"/>
      <c r="AO30" s="938"/>
      <c r="AP30" s="879"/>
      <c r="AQ30" s="788" t="s">
        <v>356</v>
      </c>
      <c r="AR30" s="789"/>
      <c r="AS30" s="789"/>
      <c r="AT30" s="790"/>
      <c r="AU30" s="795" t="s">
        <v>254</v>
      </c>
      <c r="AV30" s="795"/>
      <c r="AW30" s="795"/>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t="s">
        <v>618</v>
      </c>
      <c r="AR31" s="187"/>
      <c r="AS31" s="131" t="s">
        <v>357</v>
      </c>
      <c r="AT31" s="132"/>
      <c r="AU31" s="186">
        <v>29</v>
      </c>
      <c r="AV31" s="186"/>
      <c r="AW31" s="429" t="s">
        <v>301</v>
      </c>
      <c r="AX31" s="430"/>
    </row>
    <row r="32" spans="1:50" ht="27" customHeight="1" x14ac:dyDescent="0.15">
      <c r="A32" s="434"/>
      <c r="B32" s="432"/>
      <c r="C32" s="432"/>
      <c r="D32" s="432"/>
      <c r="E32" s="432"/>
      <c r="F32" s="433"/>
      <c r="G32" s="572" t="s">
        <v>606</v>
      </c>
      <c r="H32" s="573"/>
      <c r="I32" s="573"/>
      <c r="J32" s="573"/>
      <c r="K32" s="573"/>
      <c r="L32" s="573"/>
      <c r="M32" s="573"/>
      <c r="N32" s="573"/>
      <c r="O32" s="574"/>
      <c r="P32" s="100" t="s">
        <v>551</v>
      </c>
      <c r="Q32" s="100"/>
      <c r="R32" s="100"/>
      <c r="S32" s="100"/>
      <c r="T32" s="100"/>
      <c r="U32" s="100"/>
      <c r="V32" s="100"/>
      <c r="W32" s="100"/>
      <c r="X32" s="101"/>
      <c r="Y32" s="497" t="s">
        <v>13</v>
      </c>
      <c r="Z32" s="544"/>
      <c r="AA32" s="545"/>
      <c r="AB32" s="482" t="s">
        <v>552</v>
      </c>
      <c r="AC32" s="482"/>
      <c r="AD32" s="482"/>
      <c r="AE32" s="239" t="s">
        <v>553</v>
      </c>
      <c r="AF32" s="240"/>
      <c r="AG32" s="240"/>
      <c r="AH32" s="240"/>
      <c r="AI32" s="239" t="s">
        <v>554</v>
      </c>
      <c r="AJ32" s="240"/>
      <c r="AK32" s="240"/>
      <c r="AL32" s="240"/>
      <c r="AM32" s="239">
        <v>77</v>
      </c>
      <c r="AN32" s="240"/>
      <c r="AO32" s="240"/>
      <c r="AP32" s="240"/>
      <c r="AQ32" s="359" t="s">
        <v>592</v>
      </c>
      <c r="AR32" s="194"/>
      <c r="AS32" s="194"/>
      <c r="AT32" s="360"/>
      <c r="AU32" s="240"/>
      <c r="AV32" s="240"/>
      <c r="AW32" s="240"/>
      <c r="AX32" s="242"/>
    </row>
    <row r="33" spans="1:50" ht="27"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6" t="s">
        <v>552</v>
      </c>
      <c r="AC33" s="536"/>
      <c r="AD33" s="536"/>
      <c r="AE33" s="239" t="s">
        <v>553</v>
      </c>
      <c r="AF33" s="240"/>
      <c r="AG33" s="240"/>
      <c r="AH33" s="240"/>
      <c r="AI33" s="239" t="s">
        <v>554</v>
      </c>
      <c r="AJ33" s="240"/>
      <c r="AK33" s="240"/>
      <c r="AL33" s="240"/>
      <c r="AM33" s="239">
        <v>20</v>
      </c>
      <c r="AN33" s="240"/>
      <c r="AO33" s="240"/>
      <c r="AP33" s="240"/>
      <c r="AQ33" s="359" t="s">
        <v>592</v>
      </c>
      <c r="AR33" s="194"/>
      <c r="AS33" s="194"/>
      <c r="AT33" s="360"/>
      <c r="AU33" s="240">
        <v>80</v>
      </c>
      <c r="AV33" s="240"/>
      <c r="AW33" s="240"/>
      <c r="AX33" s="242"/>
    </row>
    <row r="34" spans="1:50" ht="27"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t="s">
        <v>554</v>
      </c>
      <c r="AF34" s="240"/>
      <c r="AG34" s="240"/>
      <c r="AH34" s="240"/>
      <c r="AI34" s="239" t="s">
        <v>554</v>
      </c>
      <c r="AJ34" s="240"/>
      <c r="AK34" s="240"/>
      <c r="AL34" s="240"/>
      <c r="AM34" s="239">
        <v>3.9</v>
      </c>
      <c r="AN34" s="240"/>
      <c r="AO34" s="240"/>
      <c r="AP34" s="240"/>
      <c r="AQ34" s="359" t="s">
        <v>592</v>
      </c>
      <c r="AR34" s="194"/>
      <c r="AS34" s="194"/>
      <c r="AT34" s="360"/>
      <c r="AU34" s="240"/>
      <c r="AV34" s="240"/>
      <c r="AW34" s="240"/>
      <c r="AX34" s="242"/>
    </row>
    <row r="35" spans="1:50" ht="23.25" customHeight="1" x14ac:dyDescent="0.15">
      <c r="A35" s="225" t="s">
        <v>537</v>
      </c>
      <c r="B35" s="226"/>
      <c r="C35" s="226"/>
      <c r="D35" s="226"/>
      <c r="E35" s="226"/>
      <c r="F35" s="227"/>
      <c r="G35" s="231" t="s">
        <v>617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c r="AR38" s="187"/>
      <c r="AS38" s="131" t="s">
        <v>357</v>
      </c>
      <c r="AT38" s="132"/>
      <c r="AU38" s="186"/>
      <c r="AV38" s="186"/>
      <c r="AW38" s="429" t="s">
        <v>301</v>
      </c>
      <c r="AX38" s="430"/>
    </row>
    <row r="39" spans="1:50" ht="23.25" hidden="1" customHeight="1" x14ac:dyDescent="0.15">
      <c r="A39" s="434"/>
      <c r="B39" s="432"/>
      <c r="C39" s="432"/>
      <c r="D39" s="432"/>
      <c r="E39" s="432"/>
      <c r="F39" s="433"/>
      <c r="G39" s="572"/>
      <c r="H39" s="573"/>
      <c r="I39" s="573"/>
      <c r="J39" s="573"/>
      <c r="K39" s="573"/>
      <c r="L39" s="573"/>
      <c r="M39" s="573"/>
      <c r="N39" s="573"/>
      <c r="O39" s="574"/>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1"/>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6"/>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12" hidden="1" customHeight="1" thickBot="1" x14ac:dyDescent="0.2">
      <c r="A99" s="887"/>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552</v>
      </c>
      <c r="AC101" s="482"/>
      <c r="AD101" s="482"/>
      <c r="AE101" s="239" t="s">
        <v>556</v>
      </c>
      <c r="AF101" s="240"/>
      <c r="AG101" s="240"/>
      <c r="AH101" s="241"/>
      <c r="AI101" s="239" t="s">
        <v>553</v>
      </c>
      <c r="AJ101" s="240"/>
      <c r="AK101" s="240"/>
      <c r="AL101" s="241"/>
      <c r="AM101" s="239">
        <v>1</v>
      </c>
      <c r="AN101" s="240"/>
      <c r="AO101" s="240"/>
      <c r="AP101" s="241"/>
      <c r="AQ101" s="239" t="s">
        <v>557</v>
      </c>
      <c r="AR101" s="240"/>
      <c r="AS101" s="240"/>
      <c r="AT101" s="241"/>
      <c r="AU101" s="239" t="s">
        <v>554</v>
      </c>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552</v>
      </c>
      <c r="AC102" s="482"/>
      <c r="AD102" s="482"/>
      <c r="AE102" s="452" t="s">
        <v>554</v>
      </c>
      <c r="AF102" s="452"/>
      <c r="AG102" s="452"/>
      <c r="AH102" s="452"/>
      <c r="AI102" s="452" t="s">
        <v>554</v>
      </c>
      <c r="AJ102" s="452"/>
      <c r="AK102" s="452"/>
      <c r="AL102" s="452"/>
      <c r="AM102" s="452">
        <v>1</v>
      </c>
      <c r="AN102" s="452"/>
      <c r="AO102" s="452"/>
      <c r="AP102" s="452"/>
      <c r="AQ102" s="237">
        <v>1</v>
      </c>
      <c r="AR102" s="238"/>
      <c r="AS102" s="238"/>
      <c r="AT102" s="334"/>
      <c r="AU102" s="237">
        <v>1</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7" customHeight="1" x14ac:dyDescent="0.15">
      <c r="A104" s="456"/>
      <c r="B104" s="457"/>
      <c r="C104" s="457"/>
      <c r="D104" s="457"/>
      <c r="E104" s="457"/>
      <c r="F104" s="458"/>
      <c r="G104" s="100" t="s">
        <v>558</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552</v>
      </c>
      <c r="AC104" s="482"/>
      <c r="AD104" s="482"/>
      <c r="AE104" s="452" t="s">
        <v>554</v>
      </c>
      <c r="AF104" s="452"/>
      <c r="AG104" s="452"/>
      <c r="AH104" s="452"/>
      <c r="AI104" s="452">
        <v>1</v>
      </c>
      <c r="AJ104" s="452"/>
      <c r="AK104" s="452"/>
      <c r="AL104" s="452"/>
      <c r="AM104" s="452">
        <v>1</v>
      </c>
      <c r="AN104" s="452"/>
      <c r="AO104" s="452"/>
      <c r="AP104" s="452"/>
      <c r="AQ104" s="239" t="s">
        <v>596</v>
      </c>
      <c r="AR104" s="240"/>
      <c r="AS104" s="240"/>
      <c r="AT104" s="241"/>
      <c r="AU104" s="239" t="s">
        <v>554</v>
      </c>
      <c r="AV104" s="240"/>
      <c r="AW104" s="240"/>
      <c r="AX104" s="241"/>
    </row>
    <row r="105" spans="1:60" ht="27"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552</v>
      </c>
      <c r="AC105" s="482"/>
      <c r="AD105" s="482"/>
      <c r="AE105" s="452" t="s">
        <v>554</v>
      </c>
      <c r="AF105" s="452"/>
      <c r="AG105" s="452"/>
      <c r="AH105" s="452"/>
      <c r="AI105" s="452" t="s">
        <v>559</v>
      </c>
      <c r="AJ105" s="452"/>
      <c r="AK105" s="452"/>
      <c r="AL105" s="452"/>
      <c r="AM105" s="452">
        <v>1</v>
      </c>
      <c r="AN105" s="452"/>
      <c r="AO105" s="452"/>
      <c r="AP105" s="452"/>
      <c r="AQ105" s="239">
        <v>1</v>
      </c>
      <c r="AR105" s="240"/>
      <c r="AS105" s="240"/>
      <c r="AT105" s="241"/>
      <c r="AU105" s="237">
        <v>1</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6"/>
      <c r="AC107" s="917"/>
      <c r="AD107" s="91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6"/>
      <c r="AC110" s="917"/>
      <c r="AD110" s="91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6"/>
      <c r="AC113" s="917"/>
      <c r="AD113" s="91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7" customHeight="1" x14ac:dyDescent="0.15">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554</v>
      </c>
      <c r="AF116" s="452"/>
      <c r="AG116" s="452"/>
      <c r="AH116" s="452"/>
      <c r="AI116" s="452" t="s">
        <v>554</v>
      </c>
      <c r="AJ116" s="452"/>
      <c r="AK116" s="452"/>
      <c r="AL116" s="452"/>
      <c r="AM116" s="452">
        <v>0.19</v>
      </c>
      <c r="AN116" s="452"/>
      <c r="AO116" s="452"/>
      <c r="AP116" s="452"/>
      <c r="AQ116" s="239">
        <v>0.56000000000000005</v>
      </c>
      <c r="AR116" s="240"/>
      <c r="AS116" s="240"/>
      <c r="AT116" s="240"/>
      <c r="AU116" s="240"/>
      <c r="AV116" s="240"/>
      <c r="AW116" s="240"/>
      <c r="AX116" s="242"/>
    </row>
    <row r="117" spans="1:50" ht="27"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553</v>
      </c>
      <c r="AF117" s="548"/>
      <c r="AG117" s="548"/>
      <c r="AH117" s="548"/>
      <c r="AI117" s="548" t="s">
        <v>554</v>
      </c>
      <c r="AJ117" s="548"/>
      <c r="AK117" s="548"/>
      <c r="AL117" s="548"/>
      <c r="AM117" s="548" t="s">
        <v>597</v>
      </c>
      <c r="AN117" s="548"/>
      <c r="AO117" s="548"/>
      <c r="AP117" s="548"/>
      <c r="AQ117" s="548" t="s">
        <v>598</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7" customHeight="1" x14ac:dyDescent="0.15">
      <c r="A119" s="473"/>
      <c r="B119" s="474"/>
      <c r="C119" s="474"/>
      <c r="D119" s="474"/>
      <c r="E119" s="474"/>
      <c r="F119" s="475"/>
      <c r="G119" s="424" t="s">
        <v>561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562</v>
      </c>
      <c r="AC119" s="484"/>
      <c r="AD119" s="485"/>
      <c r="AE119" s="452" t="s">
        <v>553</v>
      </c>
      <c r="AF119" s="452"/>
      <c r="AG119" s="452"/>
      <c r="AH119" s="452"/>
      <c r="AI119" s="452">
        <v>6.5</v>
      </c>
      <c r="AJ119" s="452"/>
      <c r="AK119" s="452"/>
      <c r="AL119" s="452"/>
      <c r="AM119" s="452">
        <v>5.3</v>
      </c>
      <c r="AN119" s="452"/>
      <c r="AO119" s="452"/>
      <c r="AP119" s="452"/>
      <c r="AQ119" s="452">
        <v>7.9</v>
      </c>
      <c r="AR119" s="452"/>
      <c r="AS119" s="452"/>
      <c r="AT119" s="452"/>
      <c r="AU119" s="452"/>
      <c r="AV119" s="452"/>
      <c r="AW119" s="452"/>
      <c r="AX119" s="563"/>
    </row>
    <row r="120" spans="1:50" ht="27"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563</v>
      </c>
      <c r="AC120" s="499"/>
      <c r="AD120" s="500"/>
      <c r="AE120" s="548" t="s">
        <v>554</v>
      </c>
      <c r="AF120" s="548"/>
      <c r="AG120" s="548"/>
      <c r="AH120" s="548"/>
      <c r="AI120" s="548" t="s">
        <v>564</v>
      </c>
      <c r="AJ120" s="548"/>
      <c r="AK120" s="548"/>
      <c r="AL120" s="548"/>
      <c r="AM120" s="548" t="s">
        <v>565</v>
      </c>
      <c r="AN120" s="548"/>
      <c r="AO120" s="548"/>
      <c r="AP120" s="548"/>
      <c r="AQ120" s="548" t="s">
        <v>599</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631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630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626</v>
      </c>
      <c r="H154" s="100"/>
      <c r="I154" s="100"/>
      <c r="J154" s="100"/>
      <c r="K154" s="100"/>
      <c r="L154" s="100"/>
      <c r="M154" s="100"/>
      <c r="N154" s="100"/>
      <c r="O154" s="100"/>
      <c r="P154" s="101"/>
      <c r="Q154" s="123" t="s">
        <v>627</v>
      </c>
      <c r="R154" s="100"/>
      <c r="S154" s="100"/>
      <c r="T154" s="100"/>
      <c r="U154" s="100"/>
      <c r="V154" s="100"/>
      <c r="W154" s="100"/>
      <c r="X154" s="100"/>
      <c r="Y154" s="100"/>
      <c r="Z154" s="100"/>
      <c r="AA154" s="133"/>
      <c r="AB154" s="147" t="s">
        <v>628</v>
      </c>
      <c r="AC154" s="148"/>
      <c r="AD154" s="148"/>
      <c r="AE154" s="153" t="s">
        <v>629</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629</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629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39.950000000000003"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550</v>
      </c>
      <c r="AE702" s="368"/>
      <c r="AF702" s="368"/>
      <c r="AG702" s="410" t="s">
        <v>595</v>
      </c>
      <c r="AH702" s="411"/>
      <c r="AI702" s="411"/>
      <c r="AJ702" s="411"/>
      <c r="AK702" s="411"/>
      <c r="AL702" s="411"/>
      <c r="AM702" s="411"/>
      <c r="AN702" s="411"/>
      <c r="AO702" s="411"/>
      <c r="AP702" s="411"/>
      <c r="AQ702" s="411"/>
      <c r="AR702" s="411"/>
      <c r="AS702" s="411"/>
      <c r="AT702" s="411"/>
      <c r="AU702" s="411"/>
      <c r="AV702" s="411"/>
      <c r="AW702" s="411"/>
      <c r="AX702" s="412"/>
    </row>
    <row r="703" spans="1:50" ht="39.950000000000003"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550</v>
      </c>
      <c r="AE703" s="348"/>
      <c r="AF703" s="348"/>
      <c r="AG703" s="117" t="s">
        <v>594</v>
      </c>
      <c r="AH703" s="118"/>
      <c r="AI703" s="118"/>
      <c r="AJ703" s="118"/>
      <c r="AK703" s="118"/>
      <c r="AL703" s="118"/>
      <c r="AM703" s="118"/>
      <c r="AN703" s="118"/>
      <c r="AO703" s="118"/>
      <c r="AP703" s="118"/>
      <c r="AQ703" s="118"/>
      <c r="AR703" s="118"/>
      <c r="AS703" s="118"/>
      <c r="AT703" s="118"/>
      <c r="AU703" s="118"/>
      <c r="AV703" s="118"/>
      <c r="AW703" s="118"/>
      <c r="AX703" s="119"/>
    </row>
    <row r="704" spans="1:50" ht="39.950000000000003"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550</v>
      </c>
      <c r="AE704" s="804"/>
      <c r="AF704" s="804"/>
      <c r="AG704" s="134" t="s">
        <v>593</v>
      </c>
      <c r="AH704" s="103"/>
      <c r="AI704" s="103"/>
      <c r="AJ704" s="103"/>
      <c r="AK704" s="103"/>
      <c r="AL704" s="103"/>
      <c r="AM704" s="103"/>
      <c r="AN704" s="103"/>
      <c r="AO704" s="103"/>
      <c r="AP704" s="103"/>
      <c r="AQ704" s="103"/>
      <c r="AR704" s="103"/>
      <c r="AS704" s="103"/>
      <c r="AT704" s="103"/>
      <c r="AU704" s="103"/>
      <c r="AV704" s="103"/>
      <c r="AW704" s="103"/>
      <c r="AX704" s="201"/>
    </row>
    <row r="705" spans="1:50" ht="42"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550</v>
      </c>
      <c r="AE705" s="735"/>
      <c r="AF705" s="735"/>
      <c r="AG705" s="123" t="s">
        <v>611</v>
      </c>
      <c r="AH705" s="100"/>
      <c r="AI705" s="100"/>
      <c r="AJ705" s="100"/>
      <c r="AK705" s="100"/>
      <c r="AL705" s="100"/>
      <c r="AM705" s="100"/>
      <c r="AN705" s="100"/>
      <c r="AO705" s="100"/>
      <c r="AP705" s="100"/>
      <c r="AQ705" s="100"/>
      <c r="AR705" s="100"/>
      <c r="AS705" s="100"/>
      <c r="AT705" s="100"/>
      <c r="AU705" s="100"/>
      <c r="AV705" s="100"/>
      <c r="AW705" s="100"/>
      <c r="AX705" s="124"/>
    </row>
    <row r="706" spans="1:50" ht="42" customHeight="1" x14ac:dyDescent="0.15">
      <c r="A706" s="664"/>
      <c r="B706" s="665"/>
      <c r="C706" s="815"/>
      <c r="D706" s="816"/>
      <c r="E706" s="751" t="s">
        <v>538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580</v>
      </c>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42"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610</v>
      </c>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62.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550</v>
      </c>
      <c r="AE708" s="625"/>
      <c r="AF708" s="625"/>
      <c r="AG708" s="763" t="s">
        <v>607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550</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39.950000000000003"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t="s">
        <v>550</v>
      </c>
      <c r="AE712" s="804"/>
      <c r="AF712" s="804"/>
      <c r="AG712" s="831" t="s">
        <v>616</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582</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39.950000000000003"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550</v>
      </c>
      <c r="AE714" s="829"/>
      <c r="AF714" s="830"/>
      <c r="AG714" s="757" t="s">
        <v>584</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582</v>
      </c>
      <c r="AE715" s="625"/>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75.7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550</v>
      </c>
      <c r="AE716" s="649"/>
      <c r="AF716" s="649"/>
      <c r="AG716" s="117" t="s">
        <v>585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582</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104.25"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6.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550</v>
      </c>
      <c r="AE719" s="625"/>
      <c r="AF719" s="625"/>
      <c r="AG719" s="123" t="s">
        <v>587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t="s">
        <v>270</v>
      </c>
      <c r="D721" s="337"/>
      <c r="E721" s="337"/>
      <c r="F721" s="338"/>
      <c r="G721" s="319"/>
      <c r="H721" s="320"/>
      <c r="I721" s="92" t="str">
        <f>IF(OR(G721="　", G721=""), "", "-")</f>
        <v/>
      </c>
      <c r="J721" s="323">
        <v>13</v>
      </c>
      <c r="K721" s="323"/>
      <c r="L721" s="92" t="str">
        <f>IF(M721="","","-")</f>
        <v/>
      </c>
      <c r="M721" s="93"/>
      <c r="N721" s="298" t="s">
        <v>589</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t="s">
        <v>588</v>
      </c>
      <c r="D722" s="337"/>
      <c r="E722" s="337"/>
      <c r="F722" s="338"/>
      <c r="G722" s="319"/>
      <c r="H722" s="320"/>
      <c r="I722" s="92" t="str">
        <f t="shared" ref="I722:I725" si="4">IF(OR(G722="　", G722=""), "", "-")</f>
        <v/>
      </c>
      <c r="J722" s="323">
        <v>76</v>
      </c>
      <c r="K722" s="323"/>
      <c r="L722" s="92" t="str">
        <f t="shared" ref="L722:L725" si="5">IF(M722="","","-")</f>
        <v/>
      </c>
      <c r="M722" s="93"/>
      <c r="N722" s="298" t="s">
        <v>590</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05" customHeight="1" x14ac:dyDescent="0.15">
      <c r="A726" s="662" t="s">
        <v>49</v>
      </c>
      <c r="B726" s="823"/>
      <c r="C726" s="836" t="s">
        <v>54</v>
      </c>
      <c r="D726" s="858"/>
      <c r="E726" s="858"/>
      <c r="F726" s="859"/>
      <c r="G726" s="610" t="s">
        <v>624</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t="s">
        <v>591</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t="s">
        <v>621</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72" customHeight="1" thickBot="1" x14ac:dyDescent="0.2">
      <c r="A731" s="820" t="s">
        <v>258</v>
      </c>
      <c r="B731" s="821"/>
      <c r="C731" s="821"/>
      <c r="D731" s="821"/>
      <c r="E731" s="822"/>
      <c r="F731" s="750" t="s">
        <v>623</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71.25" customHeight="1" thickBot="1" x14ac:dyDescent="0.2">
      <c r="A733" s="693" t="s">
        <v>258</v>
      </c>
      <c r="B733" s="694"/>
      <c r="C733" s="694"/>
      <c r="D733" s="694"/>
      <c r="E733" s="695"/>
      <c r="F733" s="659" t="s">
        <v>622</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t="s">
        <v>571</v>
      </c>
      <c r="H737" s="314"/>
      <c r="I737" s="314"/>
      <c r="J737" s="314"/>
      <c r="K737" s="314"/>
      <c r="L737" s="314"/>
      <c r="M737" s="314"/>
      <c r="N737" s="314"/>
      <c r="O737" s="314"/>
      <c r="P737" s="315"/>
      <c r="Q737" s="326" t="s">
        <v>360</v>
      </c>
      <c r="R737" s="326"/>
      <c r="S737" s="326"/>
      <c r="T737" s="326"/>
      <c r="U737" s="326"/>
      <c r="V737" s="326"/>
      <c r="W737" s="313" t="s">
        <v>571</v>
      </c>
      <c r="X737" s="314"/>
      <c r="Y737" s="314"/>
      <c r="Z737" s="314"/>
      <c r="AA737" s="314"/>
      <c r="AB737" s="314"/>
      <c r="AC737" s="314"/>
      <c r="AD737" s="314"/>
      <c r="AE737" s="314"/>
      <c r="AF737" s="315"/>
      <c r="AG737" s="326" t="s">
        <v>361</v>
      </c>
      <c r="AH737" s="326"/>
      <c r="AI737" s="326"/>
      <c r="AJ737" s="326"/>
      <c r="AK737" s="326"/>
      <c r="AL737" s="326"/>
      <c r="AM737" s="313" t="s">
        <v>572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571</v>
      </c>
      <c r="H738" s="314"/>
      <c r="I738" s="314"/>
      <c r="J738" s="314"/>
      <c r="K738" s="314"/>
      <c r="L738" s="314"/>
      <c r="M738" s="314"/>
      <c r="N738" s="314"/>
      <c r="O738" s="314"/>
      <c r="P738" s="314"/>
      <c r="Q738" s="326" t="s">
        <v>363</v>
      </c>
      <c r="R738" s="326"/>
      <c r="S738" s="326"/>
      <c r="T738" s="326"/>
      <c r="U738" s="326"/>
      <c r="V738" s="326"/>
      <c r="W738" s="313" t="s">
        <v>571</v>
      </c>
      <c r="X738" s="314"/>
      <c r="Y738" s="314"/>
      <c r="Z738" s="314"/>
      <c r="AA738" s="314"/>
      <c r="AB738" s="314"/>
      <c r="AC738" s="314"/>
      <c r="AD738" s="314"/>
      <c r="AE738" s="314"/>
      <c r="AF738" s="315"/>
      <c r="AG738" s="279" t="s">
        <v>364</v>
      </c>
      <c r="AH738" s="279"/>
      <c r="AI738" s="279"/>
      <c r="AJ738" s="279"/>
      <c r="AK738" s="279"/>
      <c r="AL738" s="279"/>
      <c r="AM738" s="313" t="s">
        <v>573</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v>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541</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543</v>
      </c>
      <c r="B779" s="651"/>
      <c r="C779" s="651"/>
      <c r="D779" s="651"/>
      <c r="E779" s="651"/>
      <c r="F779" s="652"/>
      <c r="G779" s="615" t="s">
        <v>600</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612</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t="s">
        <v>601</v>
      </c>
      <c r="H781" s="691"/>
      <c r="I781" s="691"/>
      <c r="J781" s="691"/>
      <c r="K781" s="692"/>
      <c r="L781" s="684" t="s">
        <v>603</v>
      </c>
      <c r="M781" s="685"/>
      <c r="N781" s="685"/>
      <c r="O781" s="685"/>
      <c r="P781" s="685"/>
      <c r="Q781" s="685"/>
      <c r="R781" s="685"/>
      <c r="S781" s="685"/>
      <c r="T781" s="685"/>
      <c r="U781" s="685"/>
      <c r="V781" s="685"/>
      <c r="W781" s="685"/>
      <c r="X781" s="686"/>
      <c r="Y781" s="413">
        <v>15</v>
      </c>
      <c r="Z781" s="414"/>
      <c r="AA781" s="414"/>
      <c r="AB781" s="826"/>
      <c r="AC781" s="690"/>
      <c r="AD781" s="691"/>
      <c r="AE781" s="691"/>
      <c r="AF781" s="691"/>
      <c r="AG781" s="692"/>
      <c r="AH781" s="684" t="s">
        <v>608</v>
      </c>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t="s">
        <v>601</v>
      </c>
      <c r="H782" s="596"/>
      <c r="I782" s="596"/>
      <c r="J782" s="596"/>
      <c r="K782" s="597"/>
      <c r="L782" s="618" t="s">
        <v>602</v>
      </c>
      <c r="M782" s="619"/>
      <c r="N782" s="619"/>
      <c r="O782" s="619"/>
      <c r="P782" s="619"/>
      <c r="Q782" s="619"/>
      <c r="R782" s="619"/>
      <c r="S782" s="619"/>
      <c r="T782" s="619"/>
      <c r="U782" s="619"/>
      <c r="V782" s="619"/>
      <c r="W782" s="619"/>
      <c r="X782" s="620"/>
      <c r="Y782" s="621">
        <v>5</v>
      </c>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20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hidden="1"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hidden="1"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9.950000000000003" customHeight="1" x14ac:dyDescent="0.15">
      <c r="A837" s="401">
        <v>1</v>
      </c>
      <c r="B837" s="401">
        <v>1</v>
      </c>
      <c r="C837" s="387" t="s">
        <v>575</v>
      </c>
      <c r="D837" s="369"/>
      <c r="E837" s="369"/>
      <c r="F837" s="369"/>
      <c r="G837" s="369"/>
      <c r="H837" s="369"/>
      <c r="I837" s="369"/>
      <c r="J837" s="370">
        <v>1010001143390</v>
      </c>
      <c r="K837" s="371"/>
      <c r="L837" s="371"/>
      <c r="M837" s="371"/>
      <c r="N837" s="371"/>
      <c r="O837" s="371"/>
      <c r="P837" s="388" t="s">
        <v>604</v>
      </c>
      <c r="Q837" s="372"/>
      <c r="R837" s="372"/>
      <c r="S837" s="372"/>
      <c r="T837" s="372"/>
      <c r="U837" s="372"/>
      <c r="V837" s="372"/>
      <c r="W837" s="372"/>
      <c r="X837" s="372"/>
      <c r="Y837" s="373">
        <v>15</v>
      </c>
      <c r="Z837" s="374"/>
      <c r="AA837" s="374"/>
      <c r="AB837" s="375"/>
      <c r="AC837" s="383" t="s">
        <v>533</v>
      </c>
      <c r="AD837" s="384"/>
      <c r="AE837" s="384"/>
      <c r="AF837" s="384"/>
      <c r="AG837" s="384"/>
      <c r="AH837" s="385">
        <v>4</v>
      </c>
      <c r="AI837" s="386"/>
      <c r="AJ837" s="386"/>
      <c r="AK837" s="386"/>
      <c r="AL837" s="379" t="s">
        <v>620</v>
      </c>
      <c r="AM837" s="380"/>
      <c r="AN837" s="380"/>
      <c r="AO837" s="381"/>
      <c r="AP837" s="382" t="s">
        <v>577</v>
      </c>
      <c r="AQ837" s="382"/>
      <c r="AR837" s="382"/>
      <c r="AS837" s="382"/>
      <c r="AT837" s="382"/>
      <c r="AU837" s="382"/>
      <c r="AV837" s="382"/>
      <c r="AW837" s="382"/>
      <c r="AX837" s="382"/>
    </row>
    <row r="838" spans="1:50" ht="39.950000000000003" customHeight="1" x14ac:dyDescent="0.15">
      <c r="A838" s="401">
        <v>2</v>
      </c>
      <c r="B838" s="401">
        <v>1</v>
      </c>
      <c r="C838" s="387" t="s">
        <v>575</v>
      </c>
      <c r="D838" s="369"/>
      <c r="E838" s="369"/>
      <c r="F838" s="369"/>
      <c r="G838" s="369"/>
      <c r="H838" s="369"/>
      <c r="I838" s="369"/>
      <c r="J838" s="370">
        <v>1010001143390</v>
      </c>
      <c r="K838" s="371"/>
      <c r="L838" s="371"/>
      <c r="M838" s="371"/>
      <c r="N838" s="371"/>
      <c r="O838" s="371"/>
      <c r="P838" s="388" t="s">
        <v>576</v>
      </c>
      <c r="Q838" s="372"/>
      <c r="R838" s="372"/>
      <c r="S838" s="372"/>
      <c r="T838" s="372"/>
      <c r="U838" s="372"/>
      <c r="V838" s="372"/>
      <c r="W838" s="372"/>
      <c r="X838" s="372"/>
      <c r="Y838" s="373">
        <v>5</v>
      </c>
      <c r="Z838" s="374"/>
      <c r="AA838" s="374"/>
      <c r="AB838" s="375"/>
      <c r="AC838" s="383" t="s">
        <v>530</v>
      </c>
      <c r="AD838" s="384"/>
      <c r="AE838" s="384"/>
      <c r="AF838" s="384"/>
      <c r="AG838" s="384"/>
      <c r="AH838" s="385">
        <v>2</v>
      </c>
      <c r="AI838" s="386"/>
      <c r="AJ838" s="386"/>
      <c r="AK838" s="386"/>
      <c r="AL838" s="396" t="s">
        <v>620</v>
      </c>
      <c r="AM838" s="397"/>
      <c r="AN838" s="397"/>
      <c r="AO838" s="398"/>
      <c r="AP838" s="382" t="s">
        <v>605</v>
      </c>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57" customHeight="1" x14ac:dyDescent="0.15">
      <c r="A870" s="401">
        <v>1</v>
      </c>
      <c r="B870" s="401">
        <v>1</v>
      </c>
      <c r="C870" s="387" t="s">
        <v>615</v>
      </c>
      <c r="D870" s="369"/>
      <c r="E870" s="369"/>
      <c r="F870" s="369"/>
      <c r="G870" s="369"/>
      <c r="H870" s="369"/>
      <c r="I870" s="369"/>
      <c r="J870" s="370">
        <v>4010401043667</v>
      </c>
      <c r="K870" s="371"/>
      <c r="L870" s="371"/>
      <c r="M870" s="371"/>
      <c r="N870" s="371"/>
      <c r="O870" s="371"/>
      <c r="P870" s="388" t="s">
        <v>609</v>
      </c>
      <c r="Q870" s="372"/>
      <c r="R870" s="372"/>
      <c r="S870" s="372"/>
      <c r="T870" s="372"/>
      <c r="U870" s="372"/>
      <c r="V870" s="372"/>
      <c r="W870" s="372"/>
      <c r="X870" s="372"/>
      <c r="Y870" s="373">
        <v>0.9</v>
      </c>
      <c r="Z870" s="374"/>
      <c r="AA870" s="374"/>
      <c r="AB870" s="375"/>
      <c r="AC870" s="383" t="s">
        <v>535</v>
      </c>
      <c r="AD870" s="384"/>
      <c r="AE870" s="384"/>
      <c r="AF870" s="384"/>
      <c r="AG870" s="384"/>
      <c r="AH870" s="385" t="s">
        <v>620</v>
      </c>
      <c r="AI870" s="386"/>
      <c r="AJ870" s="386"/>
      <c r="AK870" s="386"/>
      <c r="AL870" s="379" t="s">
        <v>620</v>
      </c>
      <c r="AM870" s="380"/>
      <c r="AN870" s="380"/>
      <c r="AO870" s="381"/>
      <c r="AP870" s="382" t="s">
        <v>578</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88"/>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t="s">
        <v>579</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5"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0"/>
      <c r="AA2" s="851"/>
      <c r="AB2" s="1037" t="s">
        <v>12</v>
      </c>
      <c r="AC2" s="1038"/>
      <c r="AD2" s="1039"/>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0"/>
      <c r="AA9" s="851"/>
      <c r="AB9" s="1037" t="s">
        <v>12</v>
      </c>
      <c r="AC9" s="1038"/>
      <c r="AD9" s="1039"/>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0"/>
      <c r="AA16" s="851"/>
      <c r="AB16" s="1037" t="s">
        <v>12</v>
      </c>
      <c r="AC16" s="1038"/>
      <c r="AD16" s="1039"/>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0"/>
      <c r="AA23" s="851"/>
      <c r="AB23" s="1037" t="s">
        <v>12</v>
      </c>
      <c r="AC23" s="1038"/>
      <c r="AD23" s="1039"/>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0"/>
      <c r="AA30" s="851"/>
      <c r="AB30" s="1037" t="s">
        <v>12</v>
      </c>
      <c r="AC30" s="1038"/>
      <c r="AD30" s="1039"/>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0"/>
      <c r="AA37" s="851"/>
      <c r="AB37" s="1037" t="s">
        <v>12</v>
      </c>
      <c r="AC37" s="1038"/>
      <c r="AD37" s="1039"/>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0"/>
      <c r="AA44" s="851"/>
      <c r="AB44" s="1037" t="s">
        <v>12</v>
      </c>
      <c r="AC44" s="1038"/>
      <c r="AD44" s="1039"/>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0"/>
      <c r="AA51" s="851"/>
      <c r="AB51" s="441" t="s">
        <v>12</v>
      </c>
      <c r="AC51" s="1038"/>
      <c r="AD51" s="1039"/>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0"/>
      <c r="AA58" s="851"/>
      <c r="AB58" s="1037" t="s">
        <v>12</v>
      </c>
      <c r="AC58" s="1038"/>
      <c r="AD58" s="1039"/>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0"/>
      <c r="AA65" s="851"/>
      <c r="AB65" s="1037" t="s">
        <v>12</v>
      </c>
      <c r="AC65" s="1038"/>
      <c r="AD65" s="1039"/>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523</v>
      </c>
      <c r="H2" s="616"/>
      <c r="I2" s="616"/>
      <c r="J2" s="616"/>
      <c r="K2" s="616"/>
      <c r="L2" s="616"/>
      <c r="M2" s="616"/>
      <c r="N2" s="616"/>
      <c r="O2" s="616"/>
      <c r="P2" s="616"/>
      <c r="Q2" s="616"/>
      <c r="R2" s="616"/>
      <c r="S2" s="616"/>
      <c r="T2" s="616"/>
      <c r="U2" s="616"/>
      <c r="V2" s="616"/>
      <c r="W2" s="616"/>
      <c r="X2" s="616"/>
      <c r="Y2" s="616"/>
      <c r="Z2" s="616"/>
      <c r="AA2" s="616"/>
      <c r="AB2" s="617"/>
      <c r="AC2" s="615"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5"/>
      <c r="B15" s="1056"/>
      <c r="C15" s="1056"/>
      <c r="D15" s="1056"/>
      <c r="E15" s="1056"/>
      <c r="F15" s="1057"/>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5"/>
      <c r="B18" s="1056"/>
      <c r="C18" s="1056"/>
      <c r="D18" s="1056"/>
      <c r="E18" s="1056"/>
      <c r="F18" s="1057"/>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5"/>
      <c r="B28" s="1056"/>
      <c r="C28" s="1056"/>
      <c r="D28" s="1056"/>
      <c r="E28" s="1056"/>
      <c r="F28" s="1057"/>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5"/>
      <c r="B41" s="1056"/>
      <c r="C41" s="1056"/>
      <c r="D41" s="1056"/>
      <c r="E41" s="1056"/>
      <c r="F41" s="1057"/>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5"/>
      <c r="B68" s="1056"/>
      <c r="C68" s="1056"/>
      <c r="D68" s="1056"/>
      <c r="E68" s="1056"/>
      <c r="F68" s="1057"/>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5"/>
      <c r="B81" s="1056"/>
      <c r="C81" s="1056"/>
      <c r="D81" s="1056"/>
      <c r="E81" s="1056"/>
      <c r="F81" s="1057"/>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5"/>
      <c r="B94" s="1056"/>
      <c r="C94" s="1056"/>
      <c r="D94" s="1056"/>
      <c r="E94" s="1056"/>
      <c r="F94" s="1057"/>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5"/>
      <c r="B121" s="1056"/>
      <c r="C121" s="1056"/>
      <c r="D121" s="1056"/>
      <c r="E121" s="1056"/>
      <c r="F121" s="1057"/>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5"/>
      <c r="B134" s="1056"/>
      <c r="C134" s="1056"/>
      <c r="D134" s="1056"/>
      <c r="E134" s="1056"/>
      <c r="F134" s="1057"/>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5"/>
      <c r="B147" s="1056"/>
      <c r="C147" s="1056"/>
      <c r="D147" s="1056"/>
      <c r="E147" s="1056"/>
      <c r="F147" s="1057"/>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5"/>
      <c r="B174" s="1056"/>
      <c r="C174" s="1056"/>
      <c r="D174" s="1056"/>
      <c r="E174" s="1056"/>
      <c r="F174" s="1057"/>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5"/>
      <c r="B187" s="1056"/>
      <c r="C187" s="1056"/>
      <c r="D187" s="1056"/>
      <c r="E187" s="1056"/>
      <c r="F187" s="1057"/>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5"/>
      <c r="B200" s="1056"/>
      <c r="C200" s="1056"/>
      <c r="D200" s="1056"/>
      <c r="E200" s="1056"/>
      <c r="F200" s="1057"/>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5"/>
      <c r="B227" s="1056"/>
      <c r="C227" s="1056"/>
      <c r="D227" s="1056"/>
      <c r="E227" s="1056"/>
      <c r="F227" s="1057"/>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5"/>
      <c r="B240" s="1056"/>
      <c r="C240" s="1056"/>
      <c r="D240" s="1056"/>
      <c r="E240" s="1056"/>
      <c r="F240" s="1057"/>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5"/>
      <c r="B253" s="1056"/>
      <c r="C253" s="1056"/>
      <c r="D253" s="1056"/>
      <c r="E253" s="1056"/>
      <c r="F253" s="1057"/>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2017-08-22T01:55:52Z</cp:lastPrinted>
  <dcterms:created xsi:type="dcterms:W3CDTF">2012-03-13T00:50:25Z</dcterms:created>
  <dcterms:modified xsi:type="dcterms:W3CDTF">2018-02-06T03:00:19Z</dcterms:modified>
</cp:coreProperties>
</file>